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never" codeName="xlsBook" defaultThemeVersion="124226"/>
  <bookViews>
    <workbookView xWindow="-15" yWindow="-15" windowWidth="28860" windowHeight="12780" tabRatio="947" firstSheet="1" activeTab="7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Дифференциация!$E$22:$E$28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3.8'!$G$13:$I$13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3.8'!$G$9:$I$9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REESTR_MO!$A$2:$D$60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3.8'!$E$11:$I$17</definedName>
    <definedName name="List01_Name">'Форма 3.8'!$G$8:$I$8</definedName>
    <definedName name="List01_Num">'Форма 3.8'!$G$1:$I$1</definedName>
    <definedName name="List01_p1">'Форма 3.8'!$G$11:$I$11</definedName>
    <definedName name="List01_p2">'Форма 3.8'!$G$12:$I$12</definedName>
    <definedName name="List01_p3">'Форма 3.8'!$G$13:$I$13</definedName>
    <definedName name="List01_p4">'Форма 3.8'!$G$3:$I$3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Дифференциация!$X$20:$X$29</definedName>
    <definedName name="List07_CheckC">Дифференциация!$D$21:$M$28</definedName>
    <definedName name="List07_fieldMarker">Дифференциация!$Y$20:$Y$29</definedName>
    <definedName name="List07_Fill">Дифференциация!$D$30:$F$30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Дифференциация!$M$21:$M$28</definedName>
    <definedName name="note_ter">Дифференциация!$I$21:$I$28</definedName>
    <definedName name="num_of_cst">Титульный!$F$17</definedName>
    <definedName name="obj_List01_22">'Форма 3.8'!$G:$G</definedName>
    <definedName name="obj_List01_25">'Форма 3.8'!$H:$H</definedName>
    <definedName name="obj_List02_22">'Форма 1.0.1'!$8:$8</definedName>
    <definedName name="obj_List02_25">'Форма 1.0.1'!$20:$20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Дифференциация!$C$22:$C$29</definedName>
    <definedName name="pDelList07_04">Дифференциация!$G$22:$G$29</definedName>
    <definedName name="pDelList07_05">Дифференциация!$K$22:$K$29</definedName>
    <definedName name="pIns_Comm">Комментарии!$E$13</definedName>
    <definedName name="pIns_List01_1">'Форма 3.8'!$I$8</definedName>
    <definedName name="pIns_List01_2">'Форма 3.8'!$E$18</definedName>
    <definedName name="pIns_List02">'Форма 1.0.1'!$31:$31</definedName>
    <definedName name="pIns_List03">'Форма 1.0.2'!$E$13</definedName>
    <definedName name="pIns_List04">'Сведения об изменении'!$E$14</definedName>
    <definedName name="pIns_List07_01">Дифференциация!$E$20:$E$29</definedName>
    <definedName name="pIns_List07_04">Дифференциация!$I$20:$I$29</definedName>
    <definedName name="pIns_List07_05">Дифференциация!$M$20:$M$29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REESTR_ORG!$A$2:$J$39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Дифференциация!$B$20:$B$29</definedName>
    <definedName name="Y_N_List07_02">Дифференциация!$F$20:$F$29</definedName>
    <definedName name="Y_N_List07_05">Дифференциация!$J$20:$J$29</definedName>
    <definedName name="year_list">TEHSHEET!$C$2:$C$9</definedName>
  </definedNames>
  <calcPr calcId="125725"/>
</workbook>
</file>

<file path=xl/calcChain.xml><?xml version="1.0" encoding="utf-8"?>
<calcChain xmlns="http://schemas.openxmlformats.org/spreadsheetml/2006/main">
  <c r="A14" i="553"/>
  <c r="F28" i="569"/>
  <c r="D28"/>
  <c r="F24"/>
  <c r="F16"/>
  <c r="D16"/>
  <c r="F12"/>
  <c r="A7" i="553"/>
  <c r="A8"/>
  <c r="A9"/>
  <c r="A10"/>
  <c r="A11"/>
  <c r="A12"/>
  <c r="A13"/>
  <c r="H15" i="532"/>
  <c r="H10"/>
  <c r="A4" i="553"/>
  <c r="A5"/>
  <c r="A6"/>
  <c r="R14" i="566"/>
  <c r="R13"/>
  <c r="A3" i="553"/>
  <c r="R12" i="566"/>
  <c r="P12" a="1"/>
  <c r="P12" s="1"/>
  <c r="M14"/>
  <c r="M13"/>
  <c r="M12"/>
  <c r="P15" i="471" l="1" a="1"/>
  <c r="P15" s="1"/>
  <c r="B2" i="525"/>
  <c r="B3"/>
  <c r="D4" i="556" l="1"/>
  <c r="T3" i="205" l="1"/>
  <c r="D5" i="532" l="1"/>
  <c r="B5" i="525"/>
  <c r="A2" i="553" l="1"/>
  <c r="M12" i="564" l="1"/>
  <c r="F54" i="471" l="1"/>
  <c r="D58" l="1"/>
  <c r="F58"/>
  <c r="D6" i="569" l="1"/>
  <c r="G15" i="532" l="1"/>
  <c r="R25" i="471" l="1"/>
  <c r="R20"/>
  <c r="R15"/>
  <c r="M25"/>
  <c r="M20"/>
  <c r="M15"/>
  <c r="M45" l="1"/>
  <c r="D17" i="205" l="1"/>
  <c r="E17"/>
  <c r="D8" i="431"/>
  <c r="D8" i="547"/>
  <c r="D6" i="532"/>
  <c r="G10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H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<sst xmlns="http://schemas.openxmlformats.org/spreadsheetml/2006/main" count="1083" uniqueCount="650">
  <si>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</si>
  <si>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</si>
  <si>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</si>
  <si>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</si>
  <si>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</si>
  <si>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</si>
  <si>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</si>
  <si>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</si>
  <si>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</si>
  <si>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</si>
  <si>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</si>
  <si>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</si>
  <si>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</si>
  <si>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</si>
  <si>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</si>
  <si>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</si>
  <si>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</si>
  <si>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</si>
  <si>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</si>
  <si>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</si>
  <si>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</si>
  <si>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</si>
  <si>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</si>
  <si>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</si>
  <si>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</si>
  <si>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</si>
  <si>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</si>
  <si>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</si>
  <si>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</si>
  <si>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</si>
  <si>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</si>
  <si>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</si>
  <si>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</si>
  <si>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</si>
  <si>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</si>
  <si>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</si>
  <si>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</si>
  <si>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</si>
  <si>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</si>
  <si>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</si>
  <si>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</si>
  <si>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</si>
  <si>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</si>
  <si>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</si>
  <si>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</si>
  <si>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</si>
  <si>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</si>
  <si>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</si>
  <si>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</si>
  <si>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</si>
  <si>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</si>
  <si>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</si>
  <si>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</si>
  <si>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</si>
  <si>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</si>
  <si>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</si>
  <si>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</si>
  <si>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</si>
  <si>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</si>
  <si>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</si>
  <si>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</si>
  <si>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</si>
  <si>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</si>
  <si>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</si>
  <si>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</si>
  <si>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</si>
  <si>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</si>
  <si>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</si>
  <si>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</si>
  <si>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</si>
  <si>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</si>
  <si>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</si>
  <si>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</si>
  <si>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</si>
  <si>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</si>
  <si>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</si>
  <si>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</si>
  <si>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</si>
  <si>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</si>
  <si>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</si>
  <si>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</si>
  <si>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</si>
  <si>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</si>
  <si>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</si>
  <si>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</si>
  <si>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</si>
  <si>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</si>
  <si>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</si>
  <si>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</si>
  <si>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</si>
  <si>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</si>
  <si>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</si>
  <si>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</si>
  <si>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</si>
  <si>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</si>
  <si>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</si>
  <si>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</si>
  <si>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</si>
  <si>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</si>
  <si>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</si>
  <si>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</si>
  <si>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</si>
  <si>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</si>
  <si>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</si>
  <si>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</si>
  <si>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</si>
  <si>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</si>
  <si>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</si>
  <si>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</si>
  <si>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</si>
  <si>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</si>
  <si>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</si>
  <si>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</si>
  <si>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</si>
  <si>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</si>
  <si>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</si>
  <si>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</si>
  <si>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</si>
  <si>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</si>
  <si>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</si>
  <si>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</si>
  <si>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</si>
  <si>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</si>
  <si>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</si>
  <si>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</si>
  <si>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</si>
  <si>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</si>
  <si>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</si>
  <si>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</si>
  <si>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</si>
  <si>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</si>
  <si>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</si>
  <si>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</si>
  <si>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</si>
  <si>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</si>
  <si>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</si>
  <si>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</si>
  <si>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</si>
  <si>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</si>
  <si>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</si>
  <si>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</si>
  <si>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</si>
  <si>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</si>
  <si>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</si>
  <si>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</si>
  <si>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</si>
  <si>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</si>
  <si>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</si>
  <si>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</si>
  <si>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</si>
  <si>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</si>
  <si>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</si>
  <si>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</si>
  <si>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</si>
  <si>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</si>
  <si>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</si>
  <si>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</si>
  <si>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</si>
  <si>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</si>
  <si>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</si>
  <si>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</si>
  <si>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</si>
  <si>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</si>
  <si>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</si>
  <si>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</si>
  <si>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</si>
  <si>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</si>
  <si>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</si>
  <si>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</si>
  <si>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</si>
  <si>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</si>
  <si>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</si>
  <si>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</si>
  <si>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</si>
  <si>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</si>
  <si>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</si>
  <si>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</si>
  <si>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</si>
  <si>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</si>
  <si>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</si>
  <si>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</si>
  <si>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</si>
  <si>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</si>
  <si>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</si>
  <si>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</si>
  <si>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</si>
  <si>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</si>
  <si>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</si>
  <si>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</si>
  <si>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</si>
  <si>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</si>
  <si>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</si>
  <si>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</si>
  <si>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</si>
  <si>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</si>
  <si>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</si>
  <si>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</si>
  <si>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</si>
  <si>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</si>
  <si>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</si>
  <si>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</si>
  <si>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</si>
  <si>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</si>
  <si>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</si>
  <si>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</si>
  <si>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</si>
  <si>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</si>
  <si>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</si>
  <si>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</si>
  <si>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</si>
  <si>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</si>
  <si>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</si>
  <si>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</si>
  <si>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</si>
  <si>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</si>
  <si>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</si>
  <si>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</si>
  <si>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</si>
  <si>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</si>
  <si>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</si>
  <si>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</si>
  <si>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</si>
  <si>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</si>
  <si>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</si>
  <si>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</si>
  <si>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</si>
  <si>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</si>
  <si>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</si>
  <si>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</si>
  <si>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</si>
  <si>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</si>
  <si>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</si>
  <si>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</si>
  <si>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</si>
  <si>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</si>
  <si>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</si>
  <si>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</si>
  <si>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</si>
  <si>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</si>
  <si>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</si>
  <si>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</si>
  <si>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</si>
  <si>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</si>
  <si>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</si>
  <si>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</si>
  <si>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</si>
  <si>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</si>
  <si>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</si>
  <si>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</si>
  <si>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</si>
  <si>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</si>
  <si>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</si>
  <si>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</si>
  <si>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</si>
  <si>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</si>
  <si>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</si>
  <si>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</si>
  <si>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</si>
  <si>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</si>
  <si>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</si>
  <si>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</si>
  <si>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</si>
  <si>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</si>
  <si>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</si>
  <si>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</si>
  <si>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</si>
  <si>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</si>
  <si>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</si>
  <si>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</si>
  <si>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</si>
  <si>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</si>
  <si>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</si>
  <si>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</si>
  <si>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</si>
  <si>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</si>
  <si>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</si>
  <si>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</si>
  <si>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</si>
  <si>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</si>
  <si>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</si>
  <si>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</si>
  <si>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</si>
  <si>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</si>
  <si>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</si>
  <si>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</si>
  <si>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</si>
  <si>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</si>
  <si>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</si>
  <si>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</si>
  <si>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</si>
  <si>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</si>
  <si>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</si>
  <si>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</si>
  <si>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</si>
  <si>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</si>
  <si>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</si>
  <si>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</si>
  <si>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</si>
  <si>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</si>
  <si>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</si>
  <si>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</si>
  <si>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</si>
  <si>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</si>
  <si>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</si>
  <si>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</si>
  <si>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</si>
  <si>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</si>
  <si>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</si>
  <si>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</si>
  <si>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</si>
  <si>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</si>
  <si>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</si>
  <si>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</si>
  <si>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</si>
  <si>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</si>
  <si>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</si>
  <si>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</si>
  <si>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</si>
  <si>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</si>
  <si>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</si>
  <si>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</si>
  <si>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</si>
  <si>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</si>
  <si>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</si>
  <si>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</si>
  <si>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</si>
  <si>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</si>
  <si>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</si>
  <si>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</si>
  <si>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</si>
  <si>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</si>
  <si>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</si>
  <si>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</si>
  <si>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</si>
  <si>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</si>
  <si>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</si>
  <si>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</si>
  <si>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</si>
  <si>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</si>
  <si>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</si>
  <si>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</si>
  <si>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</si>
  <si>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</si>
  <si>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</si>
  <si>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</si>
  <si>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</si>
  <si>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</si>
  <si>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</si>
  <si>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</si>
  <si>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</si>
  <si>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</si>
  <si>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</si>
  <si>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Исправление ошибки с удалением видов деятельности</t>
  </si>
  <si>
    <t>Размер файла обновления: 323072 байт</t>
  </si>
  <si>
    <t>Подготовка к обновлению...</t>
  </si>
  <si>
    <t>Сохранение файла резервной копии: C:\Users\Yaminov\Desktop\ДТП от 18.01.2019\FAS.JKH.OPEN.INFO.QUARTER.VO.BKP..xlsb</t>
  </si>
  <si>
    <t>Резервная копия создана: C:\Users\Yaminov\Desktop\ДТП от 18.01.2019\FAS.JKH.OPEN.INFO.QUARTER.VO.BKP..xlsb</t>
  </si>
  <si>
    <t>Создание книги для установки обновлений...</t>
  </si>
  <si>
    <t>Файл обновления загружен: C:\Users\Yaminov\Desktop\ДТП от 18.01.2019\UPDATE.FAS.JKH.OPEN.INFO.QUARTER.VO.TO.1.0.1.7.xls</t>
  </si>
  <si>
    <t>Обновление завершилось удачно! Шаблон FAS.JKH.OPEN.INFO.QUARTER.VO.xlsb сохранен под именем 'FAS.JKH.OPEN.INFO.QUARTER.VO(v1.0.1).xlsb'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</si>
  <si>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</si>
  <si>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</si>
  <si>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</si>
  <si>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</si>
  <si>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</si>
  <si>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Нет доступных обновлений для отчёта с кодом FAS.JKH.OPEN.INFO.QUARTER.VO!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</si>
  <si>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</si>
  <si>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</si>
  <si>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</si>
  <si>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</si>
  <si>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</si>
  <si>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</si>
  <si>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</si>
  <si>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</si>
  <si>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2648</t>
  </si>
  <si>
    <t>26405782</t>
  </si>
  <si>
    <t>АО "Вынгапуровский тепловодоканал"</t>
  </si>
  <si>
    <t>8905045443</t>
  </si>
  <si>
    <t>890501001</t>
  </si>
  <si>
    <t>26361309</t>
  </si>
  <si>
    <t>АО "Салехардэнерго"</t>
  </si>
  <si>
    <t>8901030855</t>
  </si>
  <si>
    <t>890101001</t>
  </si>
  <si>
    <t>26539156</t>
  </si>
  <si>
    <t>АО "Уренгойгорводоканал"</t>
  </si>
  <si>
    <t>8904046652</t>
  </si>
  <si>
    <t>890401001</t>
  </si>
  <si>
    <t>26318629</t>
  </si>
  <si>
    <t>АО "Харп-Энерго-Газ"</t>
  </si>
  <si>
    <t>8901016850</t>
  </si>
  <si>
    <t>890801001</t>
  </si>
  <si>
    <t>26383121</t>
  </si>
  <si>
    <t>АО "Энерго-Газ-Ноябрьск"</t>
  </si>
  <si>
    <t>8905033649</t>
  </si>
  <si>
    <t>27664323</t>
  </si>
  <si>
    <t>АО "Ямалкоммунэнерго" филиал в Надымском районе</t>
  </si>
  <si>
    <t>8901025421</t>
  </si>
  <si>
    <t>890343001</t>
  </si>
  <si>
    <t>26-03-2012 00:00:00</t>
  </si>
  <si>
    <t>28507609</t>
  </si>
  <si>
    <t>АО "Ямалкоммунэнерго" филиал в Пуровском районе "Тепло"</t>
  </si>
  <si>
    <t>891101001</t>
  </si>
  <si>
    <t>24-04-2014 00:00:00</t>
  </si>
  <si>
    <t>28153479</t>
  </si>
  <si>
    <t>АО "Ямалкоммунэнерго" филиал в Тазовском районе</t>
  </si>
  <si>
    <t>891000354</t>
  </si>
  <si>
    <t>07-06-2013 00:00:00</t>
  </si>
  <si>
    <t>28137162</t>
  </si>
  <si>
    <t>АО "Ямалкоммунэнерго" филиал в г.Губкинский</t>
  </si>
  <si>
    <t>891143003</t>
  </si>
  <si>
    <t>28149145</t>
  </si>
  <si>
    <t>АО "Ямалкоммунэнерго" филиал в г.Муравленко "Тепло"</t>
  </si>
  <si>
    <t>890543001</t>
  </si>
  <si>
    <t>22-05-2013 00:00:00</t>
  </si>
  <si>
    <t>26405784</t>
  </si>
  <si>
    <t>Вынгапуровское ЛПУ МГ ООО "Газпром трансгаз Сургут"</t>
  </si>
  <si>
    <t>8617002073</t>
  </si>
  <si>
    <t>890503001</t>
  </si>
  <si>
    <t>26405813</t>
  </si>
  <si>
    <t>Губкинское ЛПУ МГ ООО "Газпром трансгаз Сургут"</t>
  </si>
  <si>
    <t>891103002</t>
  </si>
  <si>
    <t>26361337</t>
  </si>
  <si>
    <t>ЗАО "Спецтеплосервис"</t>
  </si>
  <si>
    <t>8908001677</t>
  </si>
  <si>
    <t>13-07-2004 00:00:00</t>
  </si>
  <si>
    <t>26405791</t>
  </si>
  <si>
    <t>Лонг-Юганское ЛПУ МГ ООО "Газпром трансгаз Югорск"</t>
  </si>
  <si>
    <t>8622000931</t>
  </si>
  <si>
    <t>890302002</t>
  </si>
  <si>
    <t>26524362</t>
  </si>
  <si>
    <t>МПП ЖКХ МО г. Лабытнанги "Ямал"</t>
  </si>
  <si>
    <t>8902009197</t>
  </si>
  <si>
    <t>890201001</t>
  </si>
  <si>
    <t>26361334</t>
  </si>
  <si>
    <t>МУП "Муравленковские коммунальные системы"</t>
  </si>
  <si>
    <t>8906006976</t>
  </si>
  <si>
    <t>890601001</t>
  </si>
  <si>
    <t>26405808</t>
  </si>
  <si>
    <t>МУП "Управление энергоснабжения и инженерных сетей"</t>
  </si>
  <si>
    <t>8903028065</t>
  </si>
  <si>
    <t>890301001</t>
  </si>
  <si>
    <t>26537588</t>
  </si>
  <si>
    <t>Надымский филиал ООО "Газпром энерго"</t>
  </si>
  <si>
    <t>7736186950</t>
  </si>
  <si>
    <t>890302001</t>
  </si>
  <si>
    <t>25-12-2005 00:00:00</t>
  </si>
  <si>
    <t>26539372</t>
  </si>
  <si>
    <t>Ново-Уренгойское ЛПУ МГ ООО "Газпром трансгаз Сургут"</t>
  </si>
  <si>
    <t>890403001</t>
  </si>
  <si>
    <t>26360366</t>
  </si>
  <si>
    <t>Ноябрьский филиал ОАО "Аэропорт Сургут"</t>
  </si>
  <si>
    <t>8602060523</t>
  </si>
  <si>
    <t>26361211</t>
  </si>
  <si>
    <t>ОАО "Аэропорт Сургут"</t>
  </si>
  <si>
    <t>860201001</t>
  </si>
  <si>
    <t>26361312</t>
  </si>
  <si>
    <t>ОАО "Тепло-Энергетик"</t>
  </si>
  <si>
    <t>8902010724</t>
  </si>
  <si>
    <t>26405779</t>
  </si>
  <si>
    <t>ООО "Газпром добыча Ямбург" Филиал "Ямбурское районное энергетическое управление"</t>
  </si>
  <si>
    <t>8904034777</t>
  </si>
  <si>
    <t>26576140</t>
  </si>
  <si>
    <t>ООО "Газпром трансгаз Сургут"</t>
  </si>
  <si>
    <t>997250001</t>
  </si>
  <si>
    <t>28046959</t>
  </si>
  <si>
    <t>ООО "ЛУКОЙЛ-ЭНЕРГОСЕТИ"</t>
  </si>
  <si>
    <t>5260230051</t>
  </si>
  <si>
    <t>770901001</t>
  </si>
  <si>
    <t>17-01-2013 00:00:00</t>
  </si>
  <si>
    <t>27664315</t>
  </si>
  <si>
    <t>ООО "НадымЖилКомсервис"</t>
  </si>
  <si>
    <t>8903031935</t>
  </si>
  <si>
    <t>26361332</t>
  </si>
  <si>
    <t>ООО "Ноябрьсктеплонефть"</t>
  </si>
  <si>
    <t>8905032483</t>
  </si>
  <si>
    <t>27989602</t>
  </si>
  <si>
    <t>ООО "Эффективная теплоэнергетика"</t>
  </si>
  <si>
    <t>8901021272</t>
  </si>
  <si>
    <t>745101001</t>
  </si>
  <si>
    <t>22-04-2008 00:00:00</t>
  </si>
  <si>
    <t>26361349</t>
  </si>
  <si>
    <t>ООО "Ямал-Энерго"</t>
  </si>
  <si>
    <t>8912002546</t>
  </si>
  <si>
    <t>891201001</t>
  </si>
  <si>
    <t>26405814</t>
  </si>
  <si>
    <t>ООО ЭК "Тепло-Водо-Электро-Сервис"</t>
  </si>
  <si>
    <t>8912002592</t>
  </si>
  <si>
    <t>26405792</t>
  </si>
  <si>
    <t>Приозерное ЛПУ МГ ООО "Газпром трансгаз Югорск"</t>
  </si>
  <si>
    <t>890302005</t>
  </si>
  <si>
    <t>26405812</t>
  </si>
  <si>
    <t>Пурпейское ЛПУ МГ ООО "Газпром трансгаз Сургут"</t>
  </si>
  <si>
    <t>891103001</t>
  </si>
  <si>
    <t>26360995</t>
  </si>
  <si>
    <t>Свердловская дирекция по тепловодоснабжению-структурное подразделение Центральной дирекции по тепловодоснабжению ОАО "РЖД"</t>
  </si>
  <si>
    <t>7708503727</t>
  </si>
  <si>
    <t>880231001</t>
  </si>
  <si>
    <t>26319119</t>
  </si>
  <si>
    <t>Управление "Ямалэнергогаз" ООО "Газпром добыча Надым"</t>
  </si>
  <si>
    <t>8903019871</t>
  </si>
  <si>
    <t>890303004</t>
  </si>
  <si>
    <t>26405743</t>
  </si>
  <si>
    <t>Уренгойский филиал ООО "Газпром энерго"</t>
  </si>
  <si>
    <t>890402001</t>
  </si>
  <si>
    <t>03-10-2005 00:00:00</t>
  </si>
  <si>
    <t>26522992</t>
  </si>
  <si>
    <t>Филиал "Уренгойская ГРЭС" АО "Интер РАО - Электрогенерация"</t>
  </si>
  <si>
    <t>7704784450</t>
  </si>
  <si>
    <t>890443001</t>
  </si>
  <si>
    <t>26405794</t>
  </si>
  <si>
    <t>Ягельное ЛПУ МГ ООО "Газпром трансгаз Югорск"</t>
  </si>
  <si>
    <t>890302008</t>
  </si>
  <si>
    <t>27806229</t>
  </si>
  <si>
    <t>филиал - Надымское нефтегазодобывающее управление ООО "Газпром Добыча Надым"</t>
  </si>
  <si>
    <t>890303005</t>
  </si>
  <si>
    <t>№</t>
  </si>
  <si>
    <t>Тюменская область, Ямало-Ненецкий автономный округ, 629007, город Салехард, улица Свердлова дом 39, а/я 42</t>
  </si>
  <si>
    <t>Стратий Юрий Федорович</t>
  </si>
  <si>
    <t>Инженер ПТО</t>
  </si>
  <si>
    <t>8(34922)5-44-81</t>
  </si>
  <si>
    <t>gruppatp@mail.ru</t>
  </si>
  <si>
    <t>Красноселькупский муниципальный район</t>
  </si>
  <si>
    <t>71913000</t>
  </si>
  <si>
    <t>Толькинское</t>
  </si>
  <si>
    <t>71913412</t>
  </si>
  <si>
    <t>село Красноселькуп</t>
  </si>
  <si>
    <t>71913406</t>
  </si>
  <si>
    <t>село Ратта</t>
  </si>
  <si>
    <t>71913403</t>
  </si>
  <si>
    <t>Надымский муниципальный район</t>
  </si>
  <si>
    <t>71916000</t>
  </si>
  <si>
    <t>Кутопьюганское</t>
  </si>
  <si>
    <t>71916402</t>
  </si>
  <si>
    <t>Межселенная территория Надымского муниципального района, кроме городских и сельских поселений, включающая п Ямбург</t>
  </si>
  <si>
    <t>71916701</t>
  </si>
  <si>
    <t>город Надым</t>
  </si>
  <si>
    <t>71916151</t>
  </si>
  <si>
    <t>поселок Заполярный</t>
  </si>
  <si>
    <t>71916153</t>
  </si>
  <si>
    <t>поселок Лонгъюган</t>
  </si>
  <si>
    <t>71916403</t>
  </si>
  <si>
    <t>поселок Пангоды</t>
  </si>
  <si>
    <t>71916156</t>
  </si>
  <si>
    <t>поселок Правохеттинский</t>
  </si>
  <si>
    <t>71916412</t>
  </si>
  <si>
    <t>поселок Приозерный</t>
  </si>
  <si>
    <t>71916414</t>
  </si>
  <si>
    <t>поселок Ягельный</t>
  </si>
  <si>
    <t>71916423</t>
  </si>
  <si>
    <t>село Ныда</t>
  </si>
  <si>
    <t>71916404</t>
  </si>
  <si>
    <t>Приуральский муниципальный район</t>
  </si>
  <si>
    <t>71918000</t>
  </si>
  <si>
    <t>Аксарковское</t>
  </si>
  <si>
    <t>71918403</t>
  </si>
  <si>
    <t>Белоярское</t>
  </si>
  <si>
    <t>71918418</t>
  </si>
  <si>
    <t>поселок Харп</t>
  </si>
  <si>
    <t>71918169</t>
  </si>
  <si>
    <t>село Катравож</t>
  </si>
  <si>
    <t>71918415</t>
  </si>
  <si>
    <t>Пуровский муниципальный район</t>
  </si>
  <si>
    <t>71920000</t>
  </si>
  <si>
    <t>Межселенная территория Пуровского муниципального района, кроме городских и сельских поселений, включающая с Толька</t>
  </si>
  <si>
    <t>71920701</t>
  </si>
  <si>
    <t>Пуровское</t>
  </si>
  <si>
    <t>71920408</t>
  </si>
  <si>
    <t>город Тарко-Сале</t>
  </si>
  <si>
    <t>71920105</t>
  </si>
  <si>
    <t>деревня Харампур</t>
  </si>
  <si>
    <t>71920418</t>
  </si>
  <si>
    <t>поселок Пурпе</t>
  </si>
  <si>
    <t>71920409</t>
  </si>
  <si>
    <t>поселок Уренгой</t>
  </si>
  <si>
    <t>71920159</t>
  </si>
  <si>
    <t>поселок Ханымей</t>
  </si>
  <si>
    <t>71920417</t>
  </si>
  <si>
    <t>село Самбург</t>
  </si>
  <si>
    <t>71920407</t>
  </si>
  <si>
    <t>село Халясавэй</t>
  </si>
  <si>
    <t>71920403</t>
  </si>
  <si>
    <t>Тазовский муниципальный район</t>
  </si>
  <si>
    <t>71923000</t>
  </si>
  <si>
    <t>Межселенная территория Тазовского муниципального района, кроме сельских поселений, включающая д Тадебя-Яха, д Тибей-Сале, д Матюй-Сале, д Юрибей</t>
  </si>
  <si>
    <t>71923701</t>
  </si>
  <si>
    <t>поселок Тазовский</t>
  </si>
  <si>
    <t>71923401</t>
  </si>
  <si>
    <t>село Антипаюта</t>
  </si>
  <si>
    <t>71923403</t>
  </si>
  <si>
    <t>село Газ-Сале</t>
  </si>
  <si>
    <t>71923405</t>
  </si>
  <si>
    <t>село Гыда</t>
  </si>
  <si>
    <t>71923406</t>
  </si>
  <si>
    <t>село Находка</t>
  </si>
  <si>
    <t>71923409</t>
  </si>
  <si>
    <t>Шурышкарский муниципальный район</t>
  </si>
  <si>
    <t>71926000</t>
  </si>
  <si>
    <t>Азовское</t>
  </si>
  <si>
    <t>71926403</t>
  </si>
  <si>
    <t>Горковское</t>
  </si>
  <si>
    <t>71926406</t>
  </si>
  <si>
    <t>Лопхаринское</t>
  </si>
  <si>
    <t>71926409</t>
  </si>
  <si>
    <t>Мужевское</t>
  </si>
  <si>
    <t>71926412</t>
  </si>
  <si>
    <t>Овгортское</t>
  </si>
  <si>
    <t>71926418</t>
  </si>
  <si>
    <t>Шурышкарское</t>
  </si>
  <si>
    <t>71926421</t>
  </si>
  <si>
    <t>село Питляр</t>
  </si>
  <si>
    <t>71926415</t>
  </si>
  <si>
    <t>Ямальский муниципальный район</t>
  </si>
  <si>
    <t>71928000</t>
  </si>
  <si>
    <t>Межселенная территория, кроме сельских поселений, включающая д Тамбей, д Порц-Яха</t>
  </si>
  <si>
    <t>71928701</t>
  </si>
  <si>
    <t>Мыс-Каменское</t>
  </si>
  <si>
    <t>71928404</t>
  </si>
  <si>
    <t>Яр-Салинское</t>
  </si>
  <si>
    <t>71928417</t>
  </si>
  <si>
    <t>село Новый Порт</t>
  </si>
  <si>
    <t>71928414</t>
  </si>
  <si>
    <t>село Панаевск</t>
  </si>
  <si>
    <t>71928405</t>
  </si>
  <si>
    <t>село Салемал</t>
  </si>
  <si>
    <t>71928410</t>
  </si>
  <si>
    <t>село Сеяха</t>
  </si>
  <si>
    <t>71928407</t>
  </si>
  <si>
    <t>город Губкинский</t>
  </si>
  <si>
    <t>71952000</t>
  </si>
  <si>
    <t>город Лабытнанги</t>
  </si>
  <si>
    <t>71953000</t>
  </si>
  <si>
    <t>город Муравленко</t>
  </si>
  <si>
    <t>71955000</t>
  </si>
  <si>
    <t>город Новый Уренгой</t>
  </si>
  <si>
    <t>71956000</t>
  </si>
  <si>
    <t>город Ноябрьск</t>
  </si>
  <si>
    <t>71958000</t>
  </si>
  <si>
    <t>город Салехард</t>
  </si>
  <si>
    <t>71951000</t>
  </si>
  <si>
    <t>МО_ОКТМО</t>
  </si>
  <si>
    <t>город Салехард, город Салехард (71951000);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</si>
  <si>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</si>
  <si>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Вид деятельности:_x000D_
  - Подключение (технологическое присоединение) к централизованной системе водоотведения_x000D_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</si>
  <si>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</si>
  <si>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город Салехард (71951000)</t>
  </si>
  <si>
    <t>Резерв мощности централизованной системы водоотведения в течение квартала:</t>
  </si>
  <si>
    <t>Корректировка информации</t>
  </si>
  <si>
    <t>Медведева Людмила Александровна</t>
  </si>
  <si>
    <t>01.04.2019 20:35:46</t>
  </si>
  <si>
    <t>01.04.2019</t>
  </si>
</sst>
</file>

<file path=xl/styles.xml><?xml version="1.0" encoding="utf-8"?>
<styleSheet xmlns="http://schemas.openxmlformats.org/spreadsheetml/2006/main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2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5" fillId="51" borderId="0" applyNumberFormat="0" applyBorder="0" applyAlignment="0" applyProtection="0"/>
    <xf numFmtId="0" fontId="85" fillId="49" borderId="0" applyNumberFormat="0" applyBorder="0" applyAlignment="0" applyProtection="0"/>
    <xf numFmtId="0" fontId="85" fillId="47" borderId="0" applyNumberFormat="0" applyBorder="0" applyAlignment="0" applyProtection="0"/>
    <xf numFmtId="0" fontId="85" fillId="2" borderId="0" applyNumberFormat="0" applyBorder="0" applyAlignment="0" applyProtection="0"/>
    <xf numFmtId="0" fontId="85" fillId="51" borderId="0" applyNumberFormat="0" applyBorder="0" applyAlignment="0" applyProtection="0"/>
    <xf numFmtId="0" fontId="85" fillId="4" borderId="0" applyNumberFormat="0" applyBorder="0" applyAlignment="0" applyProtection="0"/>
    <xf numFmtId="0" fontId="86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7" fillId="53" borderId="55" applyNumberFormat="0">
      <alignment horizontal="center" vertical="center"/>
    </xf>
    <xf numFmtId="0" fontId="87" fillId="53" borderId="55" applyNumberFormat="0">
      <alignment horizontal="center" vertical="center"/>
    </xf>
    <xf numFmtId="0" fontId="85" fillId="51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1" borderId="0" applyNumberFormat="0" applyBorder="0" applyAlignment="0" applyProtection="0"/>
    <xf numFmtId="0" fontId="85" fillId="57" borderId="0" applyNumberFormat="0" applyBorder="0" applyAlignment="0" applyProtection="0"/>
    <xf numFmtId="0" fontId="88" fillId="46" borderId="56" applyNumberFormat="0" applyAlignment="0" applyProtection="0"/>
    <xf numFmtId="0" fontId="89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0" fillId="0" borderId="57" applyNumberFormat="0" applyFill="0" applyAlignment="0" applyProtection="0"/>
    <xf numFmtId="0" fontId="91" fillId="0" borderId="58" applyNumberFormat="0" applyFill="0" applyAlignment="0" applyProtection="0"/>
    <xf numFmtId="0" fontId="92" fillId="0" borderId="59" applyNumberFormat="0" applyFill="0" applyAlignment="0" applyProtection="0"/>
    <xf numFmtId="0" fontId="92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3" fillId="58" borderId="61" applyNumberFormat="0" applyAlignment="0" applyProtection="0"/>
    <xf numFmtId="0" fontId="94" fillId="0" borderId="0" applyNumberFormat="0" applyFill="0" applyBorder="0" applyAlignment="0" applyProtection="0"/>
    <xf numFmtId="0" fontId="95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6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7" fillId="60" borderId="0" applyNumberFormat="0" applyBorder="0" applyAlignment="0" applyProtection="0"/>
    <xf numFmtId="0" fontId="98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99" fillId="0" borderId="62" applyNumberFormat="0" applyFill="0" applyAlignment="0" applyProtection="0"/>
    <xf numFmtId="0" fontId="2" fillId="0" borderId="0"/>
    <xf numFmtId="0" fontId="100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1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496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4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4" applyNumberFormat="1" applyFont="1" applyFill="1" applyBorder="1" applyAlignment="1" applyProtection="1">
      <alignment vertical="center" wrapText="1"/>
      <protection locked="0"/>
    </xf>
    <xf numFmtId="4" fontId="5" fillId="7" borderId="12" xfId="54" applyNumberFormat="1" applyFont="1" applyFill="1" applyBorder="1" applyAlignment="1" applyProtection="1">
      <alignment horizontal="right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" fontId="5" fillId="5" borderId="12" xfId="54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22" fontId="5" fillId="0" borderId="0" xfId="48" applyNumberFormat="1" applyFont="1" applyAlignment="1" applyProtection="1">
      <alignment horizontal="left" vertical="center" wrapText="1"/>
    </xf>
    <xf numFmtId="49" fontId="5" fillId="0" borderId="0" xfId="104">
      <alignment vertical="top"/>
    </xf>
    <xf numFmtId="49" fontId="0" fillId="9" borderId="27" xfId="52" applyNumberFormat="1" applyFont="1" applyFill="1" applyBorder="1" applyAlignment="1" applyProtection="1">
      <alignment horizontal="center" vertical="center" wrapText="1"/>
      <protection locked="0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7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17"/>
    <cellStyle name="20% - Акцент2" xfId="78" builtinId="34" hidden="1"/>
    <cellStyle name="20% - Акцент2" xfId="118"/>
    <cellStyle name="20% - Акцент3" xfId="82" builtinId="38" hidden="1"/>
    <cellStyle name="20% - Акцент3" xfId="119"/>
    <cellStyle name="20% - Акцент4" xfId="86" builtinId="42" hidden="1"/>
    <cellStyle name="20% - Акцент4" xfId="120"/>
    <cellStyle name="20% - Акцент5" xfId="90" builtinId="46" hidden="1"/>
    <cellStyle name="20% - Акцент5" xfId="121"/>
    <cellStyle name="20% - Акцент6" xfId="94" builtinId="50" hidden="1"/>
    <cellStyle name="20% - Акцент6" xfId="122"/>
    <cellStyle name="40% - Акцент1" xfId="75" builtinId="31" hidden="1"/>
    <cellStyle name="40% - Акцент1" xfId="123"/>
    <cellStyle name="40% - Акцент2" xfId="79" builtinId="35" hidden="1"/>
    <cellStyle name="40% - Акцент2" xfId="124"/>
    <cellStyle name="40% - Акцент3" xfId="83" builtinId="39" hidden="1"/>
    <cellStyle name="40% - Акцент3" xfId="125"/>
    <cellStyle name="40% - Акцент4" xfId="87" builtinId="43" hidden="1"/>
    <cellStyle name="40% - Акцент4" xfId="126"/>
    <cellStyle name="40% - Акцент5" xfId="91" builtinId="47" hidden="1"/>
    <cellStyle name="40% - Акцент5" xfId="127"/>
    <cellStyle name="40% - Акцент6" xfId="95" builtinId="51" hidden="1"/>
    <cellStyle name="40% - Акцент6" xfId="128"/>
    <cellStyle name="60% - Акцент1" xfId="76" builtinId="32" hidden="1"/>
    <cellStyle name="60% - Акцент1" xfId="129"/>
    <cellStyle name="60% - Акцент2" xfId="80" builtinId="36" hidden="1"/>
    <cellStyle name="60% - Акцент2" xfId="130"/>
    <cellStyle name="60% - Акцент3" xfId="84" builtinId="40" hidden="1"/>
    <cellStyle name="60% - Акцент3" xfId="131"/>
    <cellStyle name="60% - Акцент4" xfId="88" builtinId="44" hidden="1"/>
    <cellStyle name="60% - Акцент4" xfId="132"/>
    <cellStyle name="60% - Акцент5" xfId="92" builtinId="48" hidden="1"/>
    <cellStyle name="60% - Акцент5" xfId="133"/>
    <cellStyle name="60% - Акцент6" xfId="96" builtinId="52" hidden="1"/>
    <cellStyle name="60% - Акцент6" xfId="134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13</xdr:row>
      <xdr:rowOff>190500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29</xdr:row>
      <xdr:rowOff>104775</xdr:rowOff>
    </xdr:from>
    <xdr:to>
      <xdr:col>5</xdr:col>
      <xdr:colOff>247650</xdr:colOff>
      <xdr:row>29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workbookViewId="0"/>
  </sheetViews>
  <sheetFormatPr defaultRowHeight="11.25"/>
  <cols>
    <col min="1" max="16384" width="9.140625" style="37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88" t="str">
        <f>"Код отчёта: " &amp; GetCode()</f>
        <v>Код отчёта: FAS.JKH.OPEN.INFO.QUARTER.VO</v>
      </c>
      <c r="C2" s="388"/>
      <c r="D2" s="388"/>
      <c r="E2" s="388"/>
      <c r="F2" s="388"/>
      <c r="G2" s="388"/>
      <c r="V2" s="110"/>
    </row>
    <row r="3" spans="1:27" ht="18" customHeight="1">
      <c r="B3" s="389" t="str">
        <f>"Версия " &amp; GetVersion()</f>
        <v>Версия 1.0.1</v>
      </c>
      <c r="C3" s="389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90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2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84" t="s">
        <v>224</v>
      </c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114"/>
    </row>
    <row r="8" spans="1:27" ht="15" customHeight="1">
      <c r="A8" s="110"/>
      <c r="B8" s="123"/>
      <c r="C8" s="124"/>
      <c r="D8" s="125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114"/>
    </row>
    <row r="9" spans="1:27" ht="15" customHeight="1">
      <c r="A9" s="110"/>
      <c r="B9" s="123"/>
      <c r="C9" s="124"/>
      <c r="D9" s="125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114"/>
    </row>
    <row r="10" spans="1:27" ht="10.5" customHeight="1">
      <c r="A10" s="110"/>
      <c r="B10" s="123"/>
      <c r="C10" s="124"/>
      <c r="D10" s="125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114"/>
    </row>
    <row r="11" spans="1:27" ht="27" customHeight="1">
      <c r="A11" s="110"/>
      <c r="B11" s="123"/>
      <c r="C11" s="124"/>
      <c r="D11" s="125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114"/>
    </row>
    <row r="12" spans="1:27" ht="12" customHeight="1">
      <c r="A12" s="110"/>
      <c r="B12" s="123"/>
      <c r="C12" s="124"/>
      <c r="D12" s="125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114"/>
    </row>
    <row r="13" spans="1:27" ht="38.25" customHeight="1">
      <c r="A13" s="110"/>
      <c r="B13" s="123"/>
      <c r="C13" s="124"/>
      <c r="D13" s="125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115"/>
    </row>
    <row r="14" spans="1:27" ht="15" customHeight="1">
      <c r="A14" s="110"/>
      <c r="B14" s="123"/>
      <c r="C14" s="124"/>
      <c r="D14" s="125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114"/>
    </row>
    <row r="15" spans="1:27" ht="15">
      <c r="A15" s="110"/>
      <c r="B15" s="123"/>
      <c r="C15" s="124"/>
      <c r="D15" s="125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114"/>
    </row>
    <row r="16" spans="1:27" ht="15">
      <c r="A16" s="110"/>
      <c r="B16" s="123"/>
      <c r="C16" s="124"/>
      <c r="D16" s="125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114"/>
    </row>
    <row r="17" spans="1:25" ht="15" customHeight="1">
      <c r="A17" s="110"/>
      <c r="B17" s="123"/>
      <c r="C17" s="124"/>
      <c r="D17" s="125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114"/>
    </row>
    <row r="18" spans="1:25" ht="15">
      <c r="A18" s="110"/>
      <c r="B18" s="123"/>
      <c r="C18" s="124"/>
      <c r="D18" s="125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114"/>
    </row>
    <row r="19" spans="1:25" ht="23.45" customHeight="1">
      <c r="A19" s="110"/>
      <c r="B19" s="123"/>
      <c r="C19" s="124"/>
      <c r="D19" s="126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86" t="s">
        <v>70</v>
      </c>
      <c r="G21" s="387"/>
      <c r="H21" s="387"/>
      <c r="I21" s="387"/>
      <c r="J21" s="387"/>
      <c r="K21" s="387"/>
      <c r="L21" s="387"/>
      <c r="M21" s="387"/>
      <c r="N21" s="125"/>
      <c r="O21" s="137" t="s">
        <v>66</v>
      </c>
      <c r="P21" s="393" t="s">
        <v>67</v>
      </c>
      <c r="Q21" s="394"/>
      <c r="R21" s="394"/>
      <c r="S21" s="394"/>
      <c r="T21" s="394"/>
      <c r="U21" s="394"/>
      <c r="V21" s="394"/>
      <c r="W21" s="394"/>
      <c r="X21" s="394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86" t="s">
        <v>69</v>
      </c>
      <c r="G22" s="387"/>
      <c r="H22" s="387"/>
      <c r="I22" s="387"/>
      <c r="J22" s="387"/>
      <c r="K22" s="387"/>
      <c r="L22" s="387"/>
      <c r="M22" s="387"/>
      <c r="N22" s="125"/>
      <c r="O22" s="138" t="s">
        <v>66</v>
      </c>
      <c r="P22" s="393" t="s">
        <v>225</v>
      </c>
      <c r="Q22" s="394"/>
      <c r="R22" s="394"/>
      <c r="S22" s="394"/>
      <c r="T22" s="394"/>
      <c r="U22" s="394"/>
      <c r="V22" s="394"/>
      <c r="W22" s="394"/>
      <c r="X22" s="394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85"/>
      <c r="Q23" s="385"/>
      <c r="R23" s="385"/>
      <c r="S23" s="385"/>
      <c r="T23" s="385"/>
      <c r="U23" s="385"/>
      <c r="V23" s="385"/>
      <c r="W23" s="385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84" t="s">
        <v>130</v>
      </c>
      <c r="F35" s="384"/>
      <c r="G35" s="384"/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114"/>
    </row>
    <row r="36" spans="1:25" ht="38.25" hidden="1" customHeight="1">
      <c r="A36" s="110"/>
      <c r="B36" s="123"/>
      <c r="C36" s="124"/>
      <c r="D36" s="128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114"/>
    </row>
    <row r="37" spans="1:25" ht="9.75" hidden="1" customHeight="1">
      <c r="A37" s="110"/>
      <c r="B37" s="123"/>
      <c r="C37" s="124"/>
      <c r="D37" s="128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114"/>
    </row>
    <row r="38" spans="1:25" ht="51" hidden="1" customHeight="1">
      <c r="A38" s="110"/>
      <c r="B38" s="123"/>
      <c r="C38" s="124"/>
      <c r="D38" s="128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114"/>
    </row>
    <row r="39" spans="1:25" ht="15" hidden="1" customHeight="1">
      <c r="A39" s="110"/>
      <c r="B39" s="123"/>
      <c r="C39" s="124"/>
      <c r="D39" s="128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114"/>
    </row>
    <row r="40" spans="1:25" ht="12" hidden="1" customHeight="1">
      <c r="A40" s="110"/>
      <c r="B40" s="123"/>
      <c r="C40" s="124"/>
      <c r="D40" s="128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114"/>
    </row>
    <row r="41" spans="1:25" ht="15.95" hidden="1" customHeight="1">
      <c r="A41" s="110"/>
      <c r="B41" s="123"/>
      <c r="C41" s="124"/>
      <c r="D41" s="128"/>
      <c r="E41" s="396"/>
      <c r="F41" s="396"/>
      <c r="G41" s="396"/>
      <c r="H41" s="396"/>
      <c r="I41" s="396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114"/>
    </row>
    <row r="42" spans="1:25" ht="15.95" hidden="1" customHeight="1">
      <c r="A42" s="110"/>
      <c r="B42" s="123"/>
      <c r="C42" s="124"/>
      <c r="D42" s="128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114"/>
    </row>
    <row r="43" spans="1:25" ht="15.95" hidden="1" customHeight="1">
      <c r="A43" s="110"/>
      <c r="B43" s="123"/>
      <c r="C43" s="124"/>
      <c r="D43" s="128"/>
      <c r="E43" s="396"/>
      <c r="F43" s="396"/>
      <c r="G43" s="396"/>
      <c r="H43" s="396"/>
      <c r="I43" s="396"/>
      <c r="J43" s="396"/>
      <c r="K43" s="396"/>
      <c r="L43" s="396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114"/>
    </row>
    <row r="44" spans="1:25" ht="15.95" hidden="1" customHeight="1">
      <c r="A44" s="110"/>
      <c r="B44" s="123"/>
      <c r="C44" s="124"/>
      <c r="D44" s="126"/>
      <c r="E44" s="396"/>
      <c r="F44" s="396"/>
      <c r="G44" s="396"/>
      <c r="H44" s="396"/>
      <c r="I44" s="396"/>
      <c r="J44" s="396"/>
      <c r="K44" s="396"/>
      <c r="L44" s="396"/>
      <c r="M44" s="396"/>
      <c r="N44" s="396"/>
      <c r="O44" s="396"/>
      <c r="P44" s="396"/>
      <c r="Q44" s="396"/>
      <c r="R44" s="396"/>
      <c r="S44" s="396"/>
      <c r="T44" s="396"/>
      <c r="U44" s="396"/>
      <c r="V44" s="396"/>
      <c r="W44" s="396"/>
      <c r="X44" s="396"/>
      <c r="Y44" s="114"/>
    </row>
    <row r="45" spans="1:25" ht="18" hidden="1" customHeight="1">
      <c r="A45" s="110"/>
      <c r="B45" s="123"/>
      <c r="C45" s="124"/>
      <c r="D45" s="126"/>
      <c r="E45" s="396"/>
      <c r="F45" s="396"/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396"/>
      <c r="R45" s="396"/>
      <c r="S45" s="396"/>
      <c r="T45" s="396"/>
      <c r="U45" s="396"/>
      <c r="V45" s="396"/>
      <c r="W45" s="396"/>
      <c r="X45" s="396"/>
      <c r="Y45" s="114"/>
    </row>
    <row r="46" spans="1:25" ht="24" hidden="1" customHeight="1">
      <c r="A46" s="110"/>
      <c r="B46" s="123"/>
      <c r="C46" s="124"/>
      <c r="D46" s="128"/>
      <c r="E46" s="384" t="s">
        <v>65</v>
      </c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114"/>
    </row>
    <row r="47" spans="1:25" ht="37.5" hidden="1" customHeight="1">
      <c r="A47" s="110"/>
      <c r="B47" s="123"/>
      <c r="C47" s="124"/>
      <c r="D47" s="128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114"/>
    </row>
    <row r="48" spans="1:25" ht="24" hidden="1" customHeight="1">
      <c r="A48" s="110"/>
      <c r="B48" s="123"/>
      <c r="C48" s="124"/>
      <c r="D48" s="128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114"/>
    </row>
    <row r="49" spans="1:25" ht="51" hidden="1" customHeight="1">
      <c r="A49" s="110"/>
      <c r="B49" s="123"/>
      <c r="C49" s="124"/>
      <c r="D49" s="128"/>
      <c r="E49" s="384"/>
      <c r="F49" s="384"/>
      <c r="G49" s="384"/>
      <c r="H49" s="384"/>
      <c r="I49" s="384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114"/>
    </row>
    <row r="50" spans="1:25" ht="12" hidden="1" customHeight="1">
      <c r="A50" s="110"/>
      <c r="B50" s="123"/>
      <c r="C50" s="124"/>
      <c r="D50" s="128"/>
      <c r="E50" s="384"/>
      <c r="F50" s="384"/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114"/>
    </row>
    <row r="51" spans="1:25" ht="12" hidden="1" customHeight="1">
      <c r="A51" s="110"/>
      <c r="B51" s="123"/>
      <c r="C51" s="124"/>
      <c r="D51" s="128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114"/>
    </row>
    <row r="52" spans="1:25" ht="12" hidden="1" customHeight="1">
      <c r="A52" s="110"/>
      <c r="B52" s="123"/>
      <c r="C52" s="124"/>
      <c r="D52" s="128"/>
      <c r="E52" s="384"/>
      <c r="F52" s="384"/>
      <c r="G52" s="384"/>
      <c r="H52" s="384"/>
      <c r="I52" s="384"/>
      <c r="J52" s="384"/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114"/>
    </row>
    <row r="53" spans="1:25" ht="12" hidden="1" customHeight="1">
      <c r="A53" s="110"/>
      <c r="B53" s="123"/>
      <c r="C53" s="124"/>
      <c r="D53" s="128"/>
      <c r="E53" s="384"/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114"/>
    </row>
    <row r="54" spans="1:25" ht="12" hidden="1" customHeight="1">
      <c r="A54" s="110"/>
      <c r="B54" s="123"/>
      <c r="C54" s="124"/>
      <c r="D54" s="128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114"/>
    </row>
    <row r="55" spans="1:25" ht="12" hidden="1" customHeight="1">
      <c r="A55" s="110"/>
      <c r="B55" s="123"/>
      <c r="C55" s="124"/>
      <c r="D55" s="128"/>
      <c r="E55" s="384"/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114"/>
    </row>
    <row r="56" spans="1:25" ht="12" hidden="1" customHeight="1">
      <c r="A56" s="110"/>
      <c r="B56" s="123"/>
      <c r="C56" s="124"/>
      <c r="D56" s="126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114"/>
    </row>
    <row r="57" spans="1:25" ht="11.1" hidden="1" customHeight="1">
      <c r="A57" s="110"/>
      <c r="B57" s="123"/>
      <c r="C57" s="124"/>
      <c r="D57" s="126"/>
      <c r="E57" s="384"/>
      <c r="F57" s="384"/>
      <c r="G57" s="384"/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114"/>
    </row>
    <row r="58" spans="1:25" ht="15" hidden="1" customHeight="1">
      <c r="A58" s="110"/>
      <c r="B58" s="123"/>
      <c r="C58" s="124"/>
      <c r="D58" s="128"/>
      <c r="E58" s="404" t="s">
        <v>226</v>
      </c>
      <c r="F58" s="404"/>
      <c r="G58" s="404"/>
      <c r="H58" s="404"/>
      <c r="I58" s="404"/>
      <c r="J58" s="404"/>
      <c r="K58" s="404"/>
      <c r="L58" s="404"/>
      <c r="M58" s="404"/>
      <c r="N58" s="404"/>
      <c r="O58" s="404"/>
      <c r="P58" s="404"/>
      <c r="Q58" s="404"/>
      <c r="R58" s="404"/>
      <c r="S58" s="404"/>
      <c r="T58" s="404"/>
      <c r="U58" s="404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8"/>
      <c r="F59" s="398"/>
      <c r="G59" s="398"/>
      <c r="H59" s="399"/>
      <c r="I59" s="399"/>
      <c r="J59" s="399"/>
      <c r="K59" s="399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114"/>
    </row>
    <row r="60" spans="1:25" ht="15" hidden="1" customHeight="1">
      <c r="A60" s="110"/>
      <c r="B60" s="123"/>
      <c r="C60" s="124"/>
      <c r="D60" s="128"/>
      <c r="E60" s="400"/>
      <c r="F60" s="401"/>
      <c r="G60" s="402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  <c r="T61" s="405"/>
      <c r="U61" s="405"/>
      <c r="V61" s="405"/>
      <c r="W61" s="405"/>
      <c r="X61" s="405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4" t="s">
        <v>227</v>
      </c>
      <c r="F70" s="404"/>
      <c r="G70" s="404"/>
      <c r="H70" s="404"/>
      <c r="I70" s="404"/>
      <c r="J70" s="404"/>
      <c r="K70" s="404"/>
      <c r="L70" s="404"/>
      <c r="M70" s="404"/>
      <c r="N70" s="404"/>
      <c r="O70" s="404"/>
      <c r="P70" s="404"/>
      <c r="Q70" s="404"/>
      <c r="R70" s="404"/>
      <c r="S70" s="404"/>
      <c r="T70" s="404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4" t="s">
        <v>228</v>
      </c>
      <c r="F71" s="404"/>
      <c r="G71" s="404"/>
      <c r="H71" s="404"/>
      <c r="I71" s="404"/>
      <c r="J71" s="404"/>
      <c r="K71" s="404"/>
      <c r="L71" s="404"/>
      <c r="M71" s="404"/>
      <c r="N71" s="404"/>
      <c r="O71" s="404"/>
      <c r="P71" s="404"/>
      <c r="Q71" s="404"/>
      <c r="R71" s="404"/>
      <c r="S71" s="404"/>
      <c r="T71" s="404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3"/>
      <c r="V72" s="403"/>
      <c r="W72" s="403"/>
      <c r="X72" s="403"/>
      <c r="Y72" s="114"/>
    </row>
    <row r="73" spans="1:25" ht="52.5" hidden="1" customHeight="1">
      <c r="A73" s="110"/>
      <c r="B73" s="123"/>
      <c r="C73" s="124"/>
      <c r="D73" s="128"/>
      <c r="E73" s="129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3"/>
      <c r="V73" s="403"/>
      <c r="W73" s="403"/>
      <c r="X73" s="403"/>
      <c r="Y73" s="114"/>
    </row>
    <row r="74" spans="1:25" ht="8.1" hidden="1" customHeight="1">
      <c r="A74" s="110"/>
      <c r="B74" s="123"/>
      <c r="C74" s="124"/>
      <c r="D74" s="128"/>
      <c r="E74" s="129"/>
      <c r="F74" s="407"/>
      <c r="G74" s="407"/>
      <c r="H74" s="407"/>
      <c r="I74" s="407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114"/>
    </row>
    <row r="75" spans="1:25" ht="14.25" hidden="1" customHeight="1">
      <c r="A75" s="110"/>
      <c r="B75" s="123"/>
      <c r="C75" s="124"/>
      <c r="D75" s="128"/>
      <c r="E75" s="408"/>
      <c r="F75" s="408"/>
      <c r="G75" s="408"/>
      <c r="H75" s="408"/>
      <c r="I75" s="408"/>
      <c r="J75" s="408"/>
      <c r="K75" s="408"/>
      <c r="L75" s="408"/>
      <c r="M75" s="408"/>
      <c r="N75" s="408"/>
      <c r="O75" s="408"/>
      <c r="P75" s="408"/>
      <c r="Q75" s="408"/>
      <c r="R75" s="408"/>
      <c r="S75" s="408"/>
      <c r="T75" s="408"/>
      <c r="U75" s="408"/>
      <c r="V75" s="408"/>
      <c r="W75" s="408"/>
      <c r="X75" s="408"/>
      <c r="Y75" s="114"/>
    </row>
    <row r="76" spans="1:25" ht="34.5" hidden="1" customHeight="1">
      <c r="A76" s="110"/>
      <c r="B76" s="123"/>
      <c r="C76" s="124"/>
      <c r="D76" s="128"/>
      <c r="E76" s="409"/>
      <c r="F76" s="409"/>
      <c r="G76" s="409"/>
      <c r="H76" s="409"/>
      <c r="I76" s="409"/>
      <c r="J76" s="409"/>
      <c r="K76" s="409"/>
      <c r="L76" s="409"/>
      <c r="M76" s="409"/>
      <c r="N76" s="409"/>
      <c r="O76" s="409"/>
      <c r="P76" s="409"/>
      <c r="Q76" s="409"/>
      <c r="R76" s="409"/>
      <c r="S76" s="409"/>
      <c r="T76" s="409"/>
      <c r="U76" s="409"/>
      <c r="V76" s="409"/>
      <c r="W76" s="409"/>
      <c r="X76" s="409"/>
      <c r="Y76" s="114"/>
    </row>
    <row r="77" spans="1:25" ht="23.1" hidden="1" customHeight="1">
      <c r="A77" s="110"/>
      <c r="B77" s="123"/>
      <c r="C77" s="124"/>
      <c r="D77" s="128"/>
      <c r="E77" s="409"/>
      <c r="F77" s="409"/>
      <c r="G77" s="409"/>
      <c r="H77" s="409"/>
      <c r="I77" s="409"/>
      <c r="J77" s="409"/>
      <c r="K77" s="409"/>
      <c r="L77" s="409"/>
      <c r="M77" s="409"/>
      <c r="N77" s="409"/>
      <c r="O77" s="409"/>
      <c r="P77" s="409"/>
      <c r="Q77" s="409"/>
      <c r="R77" s="409"/>
      <c r="S77" s="409"/>
      <c r="T77" s="409"/>
      <c r="U77" s="409"/>
      <c r="V77" s="409"/>
      <c r="W77" s="409"/>
      <c r="X77" s="409"/>
      <c r="Y77" s="114"/>
    </row>
    <row r="78" spans="1:25" ht="42.75" hidden="1" customHeight="1">
      <c r="A78" s="110"/>
      <c r="B78" s="123"/>
      <c r="C78" s="124"/>
      <c r="D78" s="128"/>
      <c r="E78" s="409"/>
      <c r="F78" s="409"/>
      <c r="G78" s="409"/>
      <c r="H78" s="409"/>
      <c r="I78" s="409"/>
      <c r="J78" s="409"/>
      <c r="K78" s="409"/>
      <c r="L78" s="409"/>
      <c r="M78" s="409"/>
      <c r="N78" s="409"/>
      <c r="O78" s="409"/>
      <c r="P78" s="409"/>
      <c r="Q78" s="409"/>
      <c r="R78" s="409"/>
      <c r="S78" s="409"/>
      <c r="T78" s="409"/>
      <c r="U78" s="409"/>
      <c r="V78" s="409"/>
      <c r="W78" s="409"/>
      <c r="X78" s="409"/>
      <c r="Y78" s="114"/>
    </row>
    <row r="79" spans="1:25" ht="25.5" hidden="1" customHeight="1">
      <c r="A79" s="110"/>
      <c r="B79" s="123"/>
      <c r="C79" s="124"/>
      <c r="D79" s="128"/>
      <c r="E79" s="406" t="s">
        <v>64</v>
      </c>
      <c r="F79" s="406"/>
      <c r="G79" s="406"/>
      <c r="H79" s="406"/>
      <c r="I79" s="406"/>
      <c r="J79" s="406"/>
      <c r="K79" s="406"/>
      <c r="L79" s="406"/>
      <c r="M79" s="406"/>
      <c r="N79" s="406"/>
      <c r="O79" s="406"/>
      <c r="P79" s="406"/>
      <c r="Q79" s="406"/>
      <c r="R79" s="406"/>
      <c r="S79" s="406"/>
      <c r="T79" s="406"/>
      <c r="U79" s="406"/>
      <c r="V79" s="406"/>
      <c r="W79" s="406"/>
      <c r="X79" s="406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7" t="s">
        <v>63</v>
      </c>
      <c r="G81" s="397"/>
      <c r="H81" s="397"/>
      <c r="I81" s="397"/>
      <c r="J81" s="397"/>
      <c r="K81" s="397"/>
      <c r="L81" s="397"/>
      <c r="M81" s="397"/>
      <c r="N81" s="397"/>
      <c r="O81" s="397"/>
      <c r="P81" s="397"/>
      <c r="Q81" s="397"/>
      <c r="R81" s="397"/>
      <c r="S81" s="397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7" t="s">
        <v>62</v>
      </c>
      <c r="G83" s="397"/>
      <c r="H83" s="397"/>
      <c r="I83" s="397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T83" s="397"/>
      <c r="U83" s="397"/>
      <c r="V83" s="397"/>
      <c r="W83" s="397"/>
      <c r="X83" s="397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9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78">
        <v>43483.476539351854</v>
      </c>
      <c r="B2" s="6" t="s">
        <v>350</v>
      </c>
      <c r="C2" s="6" t="s">
        <v>223</v>
      </c>
    </row>
    <row r="3" spans="1:4">
      <c r="A3" s="378">
        <v>43483.476550925923</v>
      </c>
      <c r="B3" s="6" t="s">
        <v>351</v>
      </c>
      <c r="C3" s="6" t="s">
        <v>223</v>
      </c>
    </row>
    <row r="4" spans="1:4" ht="22.5">
      <c r="A4" s="378">
        <v>43483.476550925923</v>
      </c>
      <c r="B4" s="6" t="s">
        <v>352</v>
      </c>
      <c r="C4" s="6" t="s">
        <v>223</v>
      </c>
    </row>
    <row r="5" spans="1:4">
      <c r="A5" s="378">
        <v>43483.476550925923</v>
      </c>
      <c r="B5" s="6" t="s">
        <v>353</v>
      </c>
      <c r="C5" s="6" t="s">
        <v>223</v>
      </c>
    </row>
    <row r="6" spans="1:4">
      <c r="A6" s="378">
        <v>43483.4765625</v>
      </c>
      <c r="B6" s="6" t="s">
        <v>354</v>
      </c>
      <c r="C6" s="6" t="s">
        <v>223</v>
      </c>
    </row>
    <row r="7" spans="1:4" ht="22.5">
      <c r="A7" s="378">
        <v>43483.4766087963</v>
      </c>
      <c r="B7" s="6" t="s">
        <v>355</v>
      </c>
      <c r="C7" s="6" t="s">
        <v>223</v>
      </c>
    </row>
    <row r="8" spans="1:4" ht="22.5">
      <c r="A8" s="378">
        <v>43483.476620370369</v>
      </c>
      <c r="B8" s="6" t="s">
        <v>356</v>
      </c>
      <c r="C8" s="6" t="s">
        <v>223</v>
      </c>
    </row>
    <row r="9" spans="1:4">
      <c r="A9" s="378">
        <v>43483.476620370369</v>
      </c>
      <c r="B9" s="6" t="s">
        <v>357</v>
      </c>
      <c r="C9" s="6" t="s">
        <v>223</v>
      </c>
    </row>
    <row r="10" spans="1:4" ht="22.5">
      <c r="A10" s="378">
        <v>43483.476678240739</v>
      </c>
      <c r="B10" s="6" t="s">
        <v>358</v>
      </c>
      <c r="C10" s="6" t="s">
        <v>223</v>
      </c>
    </row>
    <row r="11" spans="1:4" ht="22.5">
      <c r="A11" s="378">
        <v>43483.476712962962</v>
      </c>
      <c r="B11" s="6" t="s">
        <v>359</v>
      </c>
      <c r="C11" s="6" t="s">
        <v>223</v>
      </c>
    </row>
    <row r="12" spans="1:4">
      <c r="A12" s="378">
        <v>43483.476840277777</v>
      </c>
      <c r="B12" s="6" t="s">
        <v>350</v>
      </c>
      <c r="C12" s="6" t="s">
        <v>223</v>
      </c>
    </row>
    <row r="13" spans="1:4">
      <c r="A13" s="378">
        <v>43483.476851851854</v>
      </c>
      <c r="B13" s="6" t="s">
        <v>365</v>
      </c>
      <c r="C13" s="6" t="s">
        <v>223</v>
      </c>
    </row>
    <row r="14" spans="1:4">
      <c r="A14" s="378">
        <v>43483.478020833332</v>
      </c>
      <c r="B14" s="6" t="s">
        <v>350</v>
      </c>
      <c r="C14" s="6" t="s">
        <v>223</v>
      </c>
    </row>
    <row r="15" spans="1:4">
      <c r="A15" s="378">
        <v>43483.478032407409</v>
      </c>
      <c r="B15" s="6" t="s">
        <v>365</v>
      </c>
      <c r="C15" s="6" t="s">
        <v>223</v>
      </c>
    </row>
    <row r="16" spans="1:4">
      <c r="A16" s="378">
        <v>43483.479907407411</v>
      </c>
      <c r="B16" s="6" t="s">
        <v>350</v>
      </c>
      <c r="C16" s="6" t="s">
        <v>223</v>
      </c>
    </row>
    <row r="17" spans="1:3">
      <c r="A17" s="378">
        <v>43483.47991898148</v>
      </c>
      <c r="B17" s="6" t="s">
        <v>365</v>
      </c>
      <c r="C17" s="6" t="s">
        <v>223</v>
      </c>
    </row>
    <row r="18" spans="1:3">
      <c r="A18" s="378">
        <v>43556.731909722221</v>
      </c>
      <c r="B18" s="6" t="s">
        <v>350</v>
      </c>
      <c r="C18" s="6" t="s">
        <v>223</v>
      </c>
    </row>
    <row r="19" spans="1:3">
      <c r="A19" s="378">
        <v>43556.731944444444</v>
      </c>
      <c r="B19" s="6" t="s">
        <v>365</v>
      </c>
      <c r="C19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0"/>
  <dimension ref="A1:Q42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26361309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10" t="s">
        <v>349</v>
      </c>
      <c r="F5" s="410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327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1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230</v>
      </c>
      <c r="G13" s="106"/>
    </row>
    <row r="14" spans="1:17" ht="22.5">
      <c r="A14" s="93"/>
      <c r="D14" s="94"/>
      <c r="E14" s="95" t="s">
        <v>120</v>
      </c>
      <c r="F14" s="380" t="s">
        <v>649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2019</v>
      </c>
      <c r="D20" s="94"/>
      <c r="E20" s="92" t="s">
        <v>115</v>
      </c>
      <c r="F20" s="219">
        <v>2019</v>
      </c>
      <c r="G20" s="106"/>
    </row>
    <row r="21" spans="1:17" ht="19.5" customHeight="1">
      <c r="A21" s="93"/>
      <c r="C21" s="252" t="s">
        <v>57</v>
      </c>
      <c r="D21" s="94"/>
      <c r="E21" s="92" t="s">
        <v>114</v>
      </c>
      <c r="F21" s="219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1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380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381</v>
      </c>
      <c r="G28" s="107"/>
    </row>
    <row r="29" spans="1:17">
      <c r="C29" s="96"/>
      <c r="D29" s="94"/>
      <c r="E29" s="97" t="s">
        <v>5</v>
      </c>
      <c r="F29" s="46" t="s">
        <v>382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19.5" customHeight="1">
      <c r="A32" s="15"/>
      <c r="B32" s="16"/>
      <c r="D32" s="41"/>
      <c r="E32" s="99" t="s">
        <v>101</v>
      </c>
      <c r="F32" s="52" t="s">
        <v>516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517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647</v>
      </c>
    </row>
    <row r="37" spans="1:17" ht="19.5" customHeight="1">
      <c r="E37" s="99" t="s">
        <v>22</v>
      </c>
      <c r="F37" s="52" t="s">
        <v>518</v>
      </c>
    </row>
    <row r="38" spans="1:17" ht="19.5" customHeight="1">
      <c r="E38" s="99" t="s">
        <v>28</v>
      </c>
      <c r="F38" s="52" t="s">
        <v>519</v>
      </c>
    </row>
    <row r="39" spans="1:17" ht="19.5" customHeight="1">
      <c r="E39" s="99" t="s">
        <v>23</v>
      </c>
      <c r="F39" s="52" t="s">
        <v>520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zoomScaleNormal="100" workbookViewId="0">
      <selection activeCell="E24" sqref="E24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27" t="s">
        <v>246</v>
      </c>
      <c r="E4" s="428"/>
      <c r="F4" s="428"/>
      <c r="G4" s="428"/>
      <c r="H4" s="429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30"/>
      <c r="E6" s="430"/>
      <c r="F6" s="431" t="s">
        <v>18</v>
      </c>
      <c r="G6" s="431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6" t="s">
        <v>247</v>
      </c>
      <c r="E8" s="416"/>
      <c r="F8" s="416" t="s">
        <v>140</v>
      </c>
      <c r="G8" s="416"/>
      <c r="H8" s="416"/>
      <c r="I8" s="432" t="s">
        <v>141</v>
      </c>
      <c r="J8" s="432"/>
      <c r="K8" s="432"/>
      <c r="L8" s="432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68" t="s">
        <v>25</v>
      </c>
      <c r="E9" s="368" t="s">
        <v>148</v>
      </c>
      <c r="F9" s="423" t="s">
        <v>25</v>
      </c>
      <c r="G9" s="424"/>
      <c r="H9" s="174" t="s">
        <v>148</v>
      </c>
      <c r="I9" s="425" t="s">
        <v>25</v>
      </c>
      <c r="J9" s="425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69" t="s">
        <v>26</v>
      </c>
      <c r="E10" s="369" t="s">
        <v>0</v>
      </c>
      <c r="F10" s="426" t="s">
        <v>1</v>
      </c>
      <c r="G10" s="426"/>
      <c r="H10" s="369" t="s">
        <v>2</v>
      </c>
      <c r="I10" s="426" t="s">
        <v>12</v>
      </c>
      <c r="J10" s="426"/>
      <c r="K10" s="369" t="s">
        <v>13</v>
      </c>
      <c r="L10" s="369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14"/>
      <c r="D12" s="416">
        <v>1</v>
      </c>
      <c r="E12" s="417" t="s">
        <v>640</v>
      </c>
      <c r="F12" s="376" t="s">
        <v>144</v>
      </c>
      <c r="G12" s="371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640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14"/>
      <c r="D13" s="416"/>
      <c r="E13" s="418"/>
      <c r="F13" s="420" t="s">
        <v>144</v>
      </c>
      <c r="G13" s="416">
        <v>1</v>
      </c>
      <c r="H13" s="411" t="s">
        <v>637</v>
      </c>
      <c r="I13" s="175" t="s">
        <v>144</v>
      </c>
      <c r="J13" s="315" t="s">
        <v>253</v>
      </c>
      <c r="K13" s="201"/>
      <c r="L13" s="222"/>
      <c r="M13" s="304" t="str">
        <f>mergeValue(H13)</f>
        <v>город Салехард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14"/>
      <c r="D14" s="416"/>
      <c r="E14" s="418"/>
      <c r="F14" s="421"/>
      <c r="G14" s="416"/>
      <c r="H14" s="412"/>
      <c r="I14" s="382" t="s">
        <v>144</v>
      </c>
      <c r="J14" s="371">
        <v>1</v>
      </c>
      <c r="K14" s="377" t="s">
        <v>637</v>
      </c>
      <c r="L14" s="180" t="s">
        <v>638</v>
      </c>
      <c r="M14" s="304" t="str">
        <f>mergeValue(H14)</f>
        <v>город Салехард</v>
      </c>
      <c r="N14" s="295"/>
      <c r="O14" s="295"/>
      <c r="P14" s="295"/>
      <c r="Q14" s="295"/>
      <c r="R14" s="304" t="str">
        <f>K14&amp;" ("&amp;L14&amp;")"</f>
        <v>город Салехард (71951000)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14"/>
      <c r="D15" s="416"/>
      <c r="E15" s="418"/>
      <c r="F15" s="422"/>
      <c r="G15" s="416"/>
      <c r="H15" s="413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15"/>
      <c r="D16" s="416"/>
      <c r="E16" s="419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1"/>
      <c r="N17" s="349"/>
      <c r="O17" s="349"/>
      <c r="P17" s="349"/>
      <c r="Q17" s="350" t="s">
        <v>252</v>
      </c>
      <c r="R17" s="349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9"/>
      <c r="N18" s="349"/>
      <c r="O18" s="349"/>
      <c r="P18" s="349"/>
      <c r="Q18" s="350"/>
      <c r="R18" s="349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7"/>
  <dimension ref="A1:AL30"/>
  <sheetViews>
    <sheetView showGridLines="0" topLeftCell="C3" zoomScaleNormal="100" workbookViewId="0">
      <selection activeCell="E25" sqref="E25:E27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51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52"/>
      <c r="F4" s="452"/>
      <c r="G4" s="452"/>
      <c r="H4" s="452"/>
      <c r="I4" s="453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4" t="str">
        <f>IF(org=0,"Не определено",org)</f>
        <v>АО "Салехардэнерго"</v>
      </c>
      <c r="E5" s="455"/>
      <c r="F5" s="455"/>
      <c r="G5" s="455"/>
      <c r="H5" s="455"/>
      <c r="I5" s="456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58"/>
      <c r="B6" s="458"/>
      <c r="C6" s="458"/>
      <c r="D6" s="458"/>
      <c r="E6" s="458"/>
      <c r="F6" s="458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58"/>
      <c r="B7" s="458"/>
      <c r="C7" s="458"/>
      <c r="D7" s="458"/>
      <c r="E7" s="458"/>
      <c r="F7" s="458"/>
    </row>
    <row r="8" spans="1:38" ht="0.2" customHeight="1">
      <c r="B8" s="440"/>
      <c r="C8" s="440"/>
      <c r="D8" s="440"/>
      <c r="E8" s="457"/>
      <c r="F8" s="457"/>
    </row>
    <row r="9" spans="1:38" ht="0.2" customHeight="1">
      <c r="B9" s="440"/>
      <c r="C9" s="440"/>
      <c r="D9" s="440"/>
      <c r="E9" s="457"/>
      <c r="F9" s="457"/>
    </row>
    <row r="10" spans="1:38" ht="0.2" customHeight="1">
      <c r="B10" s="440"/>
      <c r="C10" s="440"/>
      <c r="D10" s="440"/>
      <c r="E10" s="457"/>
      <c r="F10" s="457"/>
    </row>
    <row r="11" spans="1:38" ht="6" hidden="1" customHeight="1">
      <c r="B11" s="440"/>
      <c r="C11" s="440"/>
      <c r="D11" s="440"/>
      <c r="E11" s="457"/>
      <c r="F11" s="457"/>
    </row>
    <row r="12" spans="1:38" ht="20.25" hidden="1" customHeight="1">
      <c r="A12" s="163"/>
      <c r="B12" s="440"/>
      <c r="C12" s="440"/>
      <c r="D12" s="440"/>
      <c r="E12" s="370"/>
      <c r="F12" s="163"/>
      <c r="G12" s="370"/>
      <c r="H12" s="370"/>
      <c r="I12" s="163"/>
      <c r="J12" s="163"/>
      <c r="K12" s="370"/>
    </row>
    <row r="13" spans="1:38" ht="20.25" hidden="1" customHeight="1">
      <c r="B13" s="440"/>
      <c r="C13" s="440"/>
      <c r="D13" s="440"/>
      <c r="E13" s="370"/>
      <c r="F13" s="372"/>
      <c r="G13" s="163"/>
      <c r="H13" s="163"/>
      <c r="I13" s="163"/>
      <c r="J13" s="163"/>
      <c r="K13" s="370"/>
    </row>
    <row r="14" spans="1:38" ht="6" hidden="1" customHeight="1">
      <c r="B14" s="459"/>
      <c r="C14" s="459"/>
      <c r="D14" s="459"/>
      <c r="E14" s="164"/>
      <c r="F14" s="163"/>
      <c r="G14" s="163"/>
      <c r="H14" s="163"/>
      <c r="I14" s="163"/>
      <c r="J14" s="163"/>
      <c r="K14" s="370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49"/>
      <c r="B18" s="163"/>
      <c r="C18" s="163"/>
      <c r="D18" s="450" t="s">
        <v>116</v>
      </c>
      <c r="E18" s="450"/>
      <c r="F18" s="435" t="s">
        <v>202</v>
      </c>
      <c r="G18" s="435"/>
      <c r="H18" s="435"/>
      <c r="I18" s="435"/>
      <c r="J18" s="435" t="s">
        <v>331</v>
      </c>
      <c r="K18" s="435"/>
      <c r="L18" s="435"/>
      <c r="M18" s="435"/>
    </row>
    <row r="19" spans="1:38" ht="23.25" customHeight="1">
      <c r="A19" s="449"/>
      <c r="B19" s="165"/>
      <c r="C19" s="166"/>
      <c r="D19" s="374" t="s">
        <v>25</v>
      </c>
      <c r="E19" s="374" t="s">
        <v>148</v>
      </c>
      <c r="F19" s="374" t="s">
        <v>143</v>
      </c>
      <c r="G19" s="438" t="s">
        <v>25</v>
      </c>
      <c r="H19" s="439"/>
      <c r="I19" s="374" t="s">
        <v>148</v>
      </c>
      <c r="J19" s="374" t="s">
        <v>143</v>
      </c>
      <c r="K19" s="438" t="s">
        <v>25</v>
      </c>
      <c r="L19" s="439"/>
      <c r="M19" s="374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36" t="s">
        <v>2</v>
      </c>
      <c r="H20" s="437"/>
      <c r="I20" s="183" t="s">
        <v>12</v>
      </c>
      <c r="J20" s="183" t="s">
        <v>13</v>
      </c>
      <c r="K20" s="436" t="s">
        <v>31</v>
      </c>
      <c r="L20" s="437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44" t="s">
        <v>26</v>
      </c>
      <c r="E22" s="441" t="s">
        <v>362</v>
      </c>
      <c r="F22" s="433" t="s">
        <v>19</v>
      </c>
      <c r="G22" s="445"/>
      <c r="H22" s="416">
        <v>1</v>
      </c>
      <c r="I22" s="447"/>
      <c r="J22" s="433" t="s">
        <v>19</v>
      </c>
      <c r="K22" s="189" t="s">
        <v>144</v>
      </c>
      <c r="L22" s="373" t="s">
        <v>26</v>
      </c>
      <c r="M22" s="205" t="s">
        <v>144</v>
      </c>
      <c r="X22" s="208">
        <v>4189714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44"/>
      <c r="E23" s="442"/>
      <c r="F23" s="434"/>
      <c r="G23" s="446"/>
      <c r="H23" s="416"/>
      <c r="I23" s="448"/>
      <c r="J23" s="434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44"/>
      <c r="E24" s="443"/>
      <c r="F24" s="434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s="168" customFormat="1" ht="45" customHeight="1">
      <c r="A25" s="56"/>
      <c r="B25" s="56"/>
      <c r="C25" s="39"/>
      <c r="D25" s="444" t="s">
        <v>0</v>
      </c>
      <c r="E25" s="441" t="s">
        <v>364</v>
      </c>
      <c r="F25" s="433" t="s">
        <v>19</v>
      </c>
      <c r="G25" s="445"/>
      <c r="H25" s="416">
        <v>1</v>
      </c>
      <c r="I25" s="447"/>
      <c r="J25" s="433" t="s">
        <v>19</v>
      </c>
      <c r="K25" s="189" t="s">
        <v>144</v>
      </c>
      <c r="L25" s="373" t="s">
        <v>26</v>
      </c>
      <c r="M25" s="205"/>
      <c r="N25" s="208"/>
      <c r="O25" s="208"/>
      <c r="P25" s="208"/>
      <c r="Q25" s="208"/>
      <c r="R25" s="208"/>
      <c r="S25" s="208"/>
      <c r="T25" s="208"/>
      <c r="U25" s="240"/>
      <c r="V25" s="208"/>
      <c r="W25" s="208"/>
      <c r="X25" s="182">
        <v>4189712</v>
      </c>
      <c r="Y25" s="182" t="s">
        <v>145</v>
      </c>
      <c r="Z25" s="182">
        <v>1705000</v>
      </c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</row>
    <row r="26" spans="1:38" s="168" customFormat="1" ht="15" hidden="1" customHeight="1">
      <c r="A26" s="56"/>
      <c r="B26" s="56"/>
      <c r="C26" s="71"/>
      <c r="D26" s="444"/>
      <c r="E26" s="442"/>
      <c r="F26" s="434"/>
      <c r="G26" s="446"/>
      <c r="H26" s="416"/>
      <c r="I26" s="448"/>
      <c r="J26" s="434"/>
      <c r="K26" s="175" t="s">
        <v>144</v>
      </c>
      <c r="L26" s="185"/>
      <c r="M26" s="204" t="s">
        <v>144</v>
      </c>
      <c r="N26" s="208"/>
      <c r="O26" s="208"/>
      <c r="P26" s="208"/>
      <c r="Q26" s="208"/>
      <c r="R26" s="208"/>
      <c r="S26" s="208"/>
      <c r="T26" s="208"/>
      <c r="U26" s="240"/>
      <c r="V26" s="208"/>
      <c r="W26" s="208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</row>
    <row r="27" spans="1:38" s="168" customFormat="1" ht="15" hidden="1" customHeight="1">
      <c r="A27" s="56"/>
      <c r="B27" s="56"/>
      <c r="C27" s="71"/>
      <c r="D27" s="444"/>
      <c r="E27" s="443"/>
      <c r="F27" s="434"/>
      <c r="G27" s="175"/>
      <c r="H27" s="185" t="s">
        <v>144</v>
      </c>
      <c r="I27" s="181" t="s">
        <v>144</v>
      </c>
      <c r="J27" s="185"/>
      <c r="K27" s="185" t="s">
        <v>144</v>
      </c>
      <c r="L27" s="185"/>
      <c r="M27" s="186"/>
      <c r="N27" s="208"/>
      <c r="O27" s="208"/>
      <c r="P27" s="208"/>
      <c r="Q27" s="208"/>
      <c r="R27" s="208"/>
      <c r="S27" s="208"/>
      <c r="T27" s="208"/>
      <c r="U27" s="240"/>
      <c r="V27" s="208"/>
      <c r="W27" s="208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</row>
    <row r="28" spans="1:38" ht="15" hidden="1" customHeight="1">
      <c r="A28" s="216"/>
      <c r="B28" s="187"/>
      <c r="C28" s="431"/>
      <c r="D28" s="175"/>
      <c r="E28" s="176" t="s">
        <v>144</v>
      </c>
      <c r="F28" s="185"/>
      <c r="G28" s="185"/>
      <c r="H28" s="185"/>
      <c r="I28" s="185"/>
      <c r="J28" s="185"/>
      <c r="K28" s="185" t="s">
        <v>144</v>
      </c>
      <c r="L28" s="185"/>
      <c r="M28" s="186"/>
    </row>
    <row r="29" spans="1:38" ht="15" customHeight="1">
      <c r="C29" s="431"/>
      <c r="D29" s="220"/>
      <c r="E29" s="220"/>
      <c r="F29" s="220"/>
      <c r="G29" s="220"/>
      <c r="H29" s="220"/>
      <c r="I29" s="220"/>
      <c r="J29" s="220"/>
      <c r="K29" s="220" t="s">
        <v>144</v>
      </c>
      <c r="L29" s="220"/>
      <c r="M29" s="220"/>
    </row>
    <row r="30" spans="1:38" ht="37.5" customHeight="1"/>
  </sheetData>
  <sheetProtection password="FA9C" sheet="1" objects="1" scenarios="1" formatColumns="0" formatRows="0"/>
  <dataConsolidate leftLabels="1"/>
  <mergeCells count="37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8:C29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25:J26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2"/>
  <dimension ref="A1:U32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61" t="s">
        <v>258</v>
      </c>
      <c r="E5" s="461"/>
      <c r="F5" s="461"/>
      <c r="G5" s="461"/>
      <c r="H5" s="228"/>
    </row>
    <row r="6" spans="3:21" ht="15" customHeight="1">
      <c r="C6" s="71"/>
      <c r="D6" s="462" t="str">
        <f>IF(org=0,"Не определено",org)</f>
        <v>АО "Салехардэнерго"</v>
      </c>
      <c r="E6" s="462"/>
      <c r="F6" s="462"/>
      <c r="G6" s="462"/>
      <c r="H6" s="228"/>
    </row>
    <row r="7" spans="3:21" s="367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63" t="s">
        <v>244</v>
      </c>
      <c r="E8" s="464"/>
      <c r="F8" s="464"/>
      <c r="G8" s="465"/>
      <c r="U8" s="250"/>
    </row>
    <row r="9" spans="3:21" ht="11.25" customHeight="1">
      <c r="D9" s="466" t="s">
        <v>233</v>
      </c>
      <c r="E9" s="466"/>
      <c r="F9" s="466"/>
      <c r="G9" s="467" t="s">
        <v>234</v>
      </c>
    </row>
    <row r="10" spans="3:21" ht="11.25" customHeight="1">
      <c r="D10" s="375" t="s">
        <v>25</v>
      </c>
      <c r="E10" s="330" t="s">
        <v>257</v>
      </c>
      <c r="F10" s="331" t="s">
        <v>223</v>
      </c>
      <c r="G10" s="468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2" t="str">
        <f>IF(form_up_date="","",form_up_date)</f>
        <v>01.04.2019</v>
      </c>
      <c r="G12" s="364" t="s">
        <v>260</v>
      </c>
    </row>
    <row r="13" spans="3:21" ht="45">
      <c r="D13" s="326" t="s">
        <v>271</v>
      </c>
      <c r="E13" s="336" t="s">
        <v>261</v>
      </c>
      <c r="F13" s="362" t="s">
        <v>643</v>
      </c>
      <c r="G13" s="337" t="s">
        <v>330</v>
      </c>
    </row>
    <row r="14" spans="3:21" ht="22.5">
      <c r="D14" s="326" t="s">
        <v>272</v>
      </c>
      <c r="E14" s="336" t="s">
        <v>262</v>
      </c>
      <c r="F14" s="362" t="s">
        <v>362</v>
      </c>
      <c r="G14" s="364" t="s">
        <v>263</v>
      </c>
    </row>
    <row r="15" spans="3:21" ht="22.5">
      <c r="D15" s="326" t="s">
        <v>273</v>
      </c>
      <c r="E15" s="336" t="s">
        <v>264</v>
      </c>
      <c r="F15" s="363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2" t="str">
        <f>IF(region_name="","",region_name)</f>
        <v>Ямало-Ненецкий автономный округ</v>
      </c>
      <c r="G16" s="364" t="s">
        <v>266</v>
      </c>
    </row>
    <row r="17" spans="3:21" ht="22.5">
      <c r="D17" s="326" t="s">
        <v>274</v>
      </c>
      <c r="E17" s="339" t="s">
        <v>267</v>
      </c>
      <c r="F17" s="362" t="s">
        <v>637</v>
      </c>
      <c r="G17" s="366" t="s">
        <v>268</v>
      </c>
    </row>
    <row r="18" spans="3:21" ht="56.25">
      <c r="D18" s="326" t="s">
        <v>275</v>
      </c>
      <c r="E18" s="340" t="s">
        <v>269</v>
      </c>
      <c r="F18" s="362" t="s">
        <v>644</v>
      </c>
      <c r="G18" s="347" t="s">
        <v>329</v>
      </c>
    </row>
    <row r="19" spans="3:21" s="367" customFormat="1">
      <c r="D19" s="353"/>
      <c r="E19" s="312"/>
      <c r="F19" s="312"/>
      <c r="G19" s="312"/>
      <c r="U19" s="245"/>
    </row>
    <row r="20" spans="3:21" s="56" customFormat="1">
      <c r="C20" s="119">
        <v>25</v>
      </c>
      <c r="D20" s="463" t="s">
        <v>244</v>
      </c>
      <c r="E20" s="464"/>
      <c r="F20" s="464"/>
      <c r="G20" s="465"/>
      <c r="U20" s="250"/>
    </row>
    <row r="21" spans="3:21" ht="11.25" customHeight="1">
      <c r="D21" s="466" t="s">
        <v>233</v>
      </c>
      <c r="E21" s="466"/>
      <c r="F21" s="466"/>
      <c r="G21" s="467" t="s">
        <v>234</v>
      </c>
    </row>
    <row r="22" spans="3:21" ht="11.25" customHeight="1">
      <c r="D22" s="375" t="s">
        <v>25</v>
      </c>
      <c r="E22" s="330" t="s">
        <v>257</v>
      </c>
      <c r="F22" s="331" t="s">
        <v>223</v>
      </c>
      <c r="G22" s="468"/>
    </row>
    <row r="23" spans="3:21" ht="12" customHeight="1">
      <c r="D23" s="348" t="s">
        <v>26</v>
      </c>
      <c r="E23" s="332">
        <v>2</v>
      </c>
      <c r="F23" s="333">
        <v>3</v>
      </c>
      <c r="G23" s="334">
        <v>4</v>
      </c>
    </row>
    <row r="24" spans="3:21">
      <c r="D24" s="326">
        <v>1</v>
      </c>
      <c r="E24" s="336" t="s">
        <v>259</v>
      </c>
      <c r="F24" s="362" t="str">
        <f>IF(form_up_date="","",form_up_date)</f>
        <v>01.04.2019</v>
      </c>
      <c r="G24" s="364" t="s">
        <v>260</v>
      </c>
    </row>
    <row r="25" spans="3:21" ht="45">
      <c r="D25" s="326" t="s">
        <v>271</v>
      </c>
      <c r="E25" s="336" t="s">
        <v>261</v>
      </c>
      <c r="F25" s="362" t="s">
        <v>643</v>
      </c>
      <c r="G25" s="337" t="s">
        <v>330</v>
      </c>
    </row>
    <row r="26" spans="3:21" ht="22.5">
      <c r="D26" s="326" t="s">
        <v>272</v>
      </c>
      <c r="E26" s="336" t="s">
        <v>262</v>
      </c>
      <c r="F26" s="362" t="s">
        <v>364</v>
      </c>
      <c r="G26" s="364" t="s">
        <v>263</v>
      </c>
    </row>
    <row r="27" spans="3:21" ht="22.5">
      <c r="D27" s="326" t="s">
        <v>273</v>
      </c>
      <c r="E27" s="336" t="s">
        <v>264</v>
      </c>
      <c r="F27" s="363" t="s">
        <v>265</v>
      </c>
      <c r="G27" s="337"/>
    </row>
    <row r="28" spans="3:21">
      <c r="D28" s="335" t="str">
        <f>D27&amp;".1"</f>
        <v>4.1.1</v>
      </c>
      <c r="E28" s="338" t="s">
        <v>3</v>
      </c>
      <c r="F28" s="362" t="str">
        <f>IF(region_name="","",region_name)</f>
        <v>Ямало-Ненецкий автономный округ</v>
      </c>
      <c r="G28" s="364" t="s">
        <v>266</v>
      </c>
    </row>
    <row r="29" spans="3:21" ht="22.5">
      <c r="D29" s="326" t="s">
        <v>274</v>
      </c>
      <c r="E29" s="339" t="s">
        <v>267</v>
      </c>
      <c r="F29" s="362" t="s">
        <v>637</v>
      </c>
      <c r="G29" s="366" t="s">
        <v>268</v>
      </c>
    </row>
    <row r="30" spans="3:21" ht="56.25">
      <c r="D30" s="326" t="s">
        <v>275</v>
      </c>
      <c r="E30" s="340" t="s">
        <v>269</v>
      </c>
      <c r="F30" s="362" t="s">
        <v>644</v>
      </c>
      <c r="G30" s="347" t="s">
        <v>329</v>
      </c>
    </row>
    <row r="31" spans="3:21">
      <c r="D31" s="341"/>
      <c r="E31" s="342"/>
      <c r="F31" s="343"/>
      <c r="G31" s="344"/>
    </row>
    <row r="32" spans="3:21">
      <c r="D32" s="345"/>
      <c r="E32" s="460" t="s">
        <v>270</v>
      </c>
      <c r="F32" s="460"/>
      <c r="G32" s="346"/>
    </row>
  </sheetData>
  <sheetProtection password="FA9C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S18"/>
  <sheetViews>
    <sheetView showGridLines="0" tabSelected="1" topLeftCell="C4" zoomScaleNormal="100" workbookViewId="0">
      <selection activeCell="H13" sqref="H13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8" width="40.7109375" style="18" customWidth="1"/>
    <col min="9" max="9" width="93.4257812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H1" s="179">
        <v>5</v>
      </c>
      <c r="S1" s="239"/>
    </row>
    <row r="2" spans="1:19" ht="67.5" hidden="1">
      <c r="D2" s="326"/>
      <c r="E2" s="360"/>
      <c r="F2" s="328" t="s">
        <v>74</v>
      </c>
      <c r="G2" s="327"/>
      <c r="H2" s="327"/>
      <c r="I2" s="319" t="s">
        <v>341</v>
      </c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61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61"/>
      <c r="F5" s="461"/>
      <c r="G5" s="461"/>
      <c r="H5" s="383"/>
      <c r="I5" s="228"/>
    </row>
    <row r="6" spans="1:19" ht="15" customHeight="1">
      <c r="C6" s="71"/>
      <c r="D6" s="462" t="str">
        <f>IF(org=0,"Не определено",org)</f>
        <v>АО "Салехардэнерго"</v>
      </c>
      <c r="E6" s="462"/>
      <c r="F6" s="462"/>
      <c r="G6" s="462"/>
      <c r="H6" s="383"/>
      <c r="I6" s="228"/>
    </row>
    <row r="7" spans="1:19" ht="11.25" customHeight="1">
      <c r="C7" s="71"/>
      <c r="D7" s="72"/>
      <c r="E7" s="72"/>
      <c r="F7" s="72"/>
      <c r="G7" s="228">
        <v>22</v>
      </c>
      <c r="H7" s="228">
        <v>25</v>
      </c>
    </row>
    <row r="8" spans="1:19" ht="112.5">
      <c r="C8" s="71"/>
      <c r="D8" s="416" t="s">
        <v>25</v>
      </c>
      <c r="E8" s="470" t="s">
        <v>257</v>
      </c>
      <c r="F8" s="470" t="s">
        <v>159</v>
      </c>
      <c r="G8" s="321" t="s">
        <v>641</v>
      </c>
      <c r="H8" s="321" t="s">
        <v>642</v>
      </c>
      <c r="I8" s="469" t="s">
        <v>234</v>
      </c>
    </row>
    <row r="9" spans="1:19" ht="21" customHeight="1">
      <c r="C9" s="71"/>
      <c r="D9" s="416"/>
      <c r="E9" s="470"/>
      <c r="F9" s="470"/>
      <c r="G9" s="322" t="s">
        <v>223</v>
      </c>
      <c r="H9" s="322" t="s">
        <v>223</v>
      </c>
      <c r="I9" s="466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 t="str">
        <f>H1&amp;".1"</f>
        <v>5.1</v>
      </c>
      <c r="I10" s="319"/>
    </row>
    <row r="11" spans="1:19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23">
        <v>11</v>
      </c>
      <c r="I11" s="319" t="s">
        <v>338</v>
      </c>
    </row>
    <row r="12" spans="1:19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23">
        <v>6</v>
      </c>
      <c r="I12" s="319" t="s">
        <v>339</v>
      </c>
    </row>
    <row r="13" spans="1:19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23">
        <v>0</v>
      </c>
      <c r="I13" s="319" t="s">
        <v>340</v>
      </c>
    </row>
    <row r="14" spans="1:19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56"/>
      <c r="I14" s="319" t="s">
        <v>343</v>
      </c>
    </row>
    <row r="15" spans="1:19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SUM(G16:G18)</f>
        <v>0</v>
      </c>
      <c r="H15" s="324">
        <f>SUM(H16:H18)</f>
        <v>0</v>
      </c>
      <c r="I15" s="319" t="s">
        <v>342</v>
      </c>
    </row>
    <row r="16" spans="1:19" ht="15" hidden="1" customHeight="1">
      <c r="D16" s="72" t="s">
        <v>256</v>
      </c>
      <c r="E16" s="223"/>
      <c r="F16" s="72"/>
      <c r="G16" s="72"/>
      <c r="H16" s="72"/>
    </row>
    <row r="17" spans="1:19" ht="67.5">
      <c r="C17" s="154"/>
      <c r="D17" s="326" t="s">
        <v>283</v>
      </c>
      <c r="E17" s="359" t="s">
        <v>645</v>
      </c>
      <c r="F17" s="357" t="s">
        <v>74</v>
      </c>
      <c r="G17" s="327"/>
      <c r="H17" s="327">
        <v>0</v>
      </c>
      <c r="I17" s="319" t="s">
        <v>341</v>
      </c>
    </row>
    <row r="18" spans="1:19" ht="11.25">
      <c r="A18" s="18"/>
      <c r="C18" s="18"/>
      <c r="D18" s="277"/>
      <c r="E18" s="181" t="s">
        <v>344</v>
      </c>
      <c r="F18" s="320"/>
      <c r="G18" s="320"/>
      <c r="H18" s="320"/>
      <c r="I18" s="325"/>
      <c r="S18" s="18"/>
    </row>
  </sheetData>
  <sheetProtection password="FA9C" sheet="1" objects="1" scenarios="1" formatColumns="0" formatRows="0"/>
  <mergeCells count="6">
    <mergeCell ref="I8:I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17 E2 G14:H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H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17:H17 G2:H2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>
      <selection activeCell="E13" sqref="E13"/>
    </sheetView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71" t="s">
        <v>162</v>
      </c>
      <c r="E7" s="471"/>
      <c r="U7" s="247"/>
    </row>
    <row r="8" spans="3:21" s="78" customFormat="1" ht="15" customHeight="1">
      <c r="C8" s="79"/>
      <c r="D8" s="472" t="str">
        <f>IF(org=0,"Не определено",org)</f>
        <v>АО "Салехардэнерго"</v>
      </c>
      <c r="E8" s="472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>
      <c r="C13" s="82"/>
      <c r="D13" s="81">
        <v>1</v>
      </c>
      <c r="E13" s="51" t="s">
        <v>646</v>
      </c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6" t="s">
        <v>232</v>
      </c>
      <c r="E5" s="476"/>
      <c r="F5" s="476"/>
      <c r="G5" s="476"/>
      <c r="H5" s="476"/>
      <c r="I5" s="476"/>
      <c r="J5" s="476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77" t="s">
        <v>233</v>
      </c>
      <c r="E8" s="477"/>
      <c r="F8" s="477"/>
      <c r="G8" s="477"/>
      <c r="H8" s="477"/>
      <c r="I8" s="477"/>
      <c r="J8" s="477"/>
      <c r="K8" s="477" t="s">
        <v>234</v>
      </c>
    </row>
    <row r="9" spans="1:14" s="288" customFormat="1">
      <c r="A9" s="284"/>
      <c r="B9" s="285"/>
      <c r="C9" s="286"/>
      <c r="D9" s="477" t="s">
        <v>25</v>
      </c>
      <c r="E9" s="477" t="s">
        <v>235</v>
      </c>
      <c r="F9" s="477"/>
      <c r="G9" s="477" t="s">
        <v>236</v>
      </c>
      <c r="H9" s="477"/>
      <c r="I9" s="477"/>
      <c r="J9" s="477"/>
      <c r="K9" s="477"/>
    </row>
    <row r="10" spans="1:14" s="288" customFormat="1" ht="22.5">
      <c r="A10" s="284"/>
      <c r="B10" s="285"/>
      <c r="C10" s="286"/>
      <c r="D10" s="477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7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3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4"/>
    </row>
    <row r="14" spans="1:14" ht="3" customHeight="1">
      <c r="A14" s="265"/>
      <c r="B14" s="265"/>
      <c r="C14" s="265"/>
    </row>
    <row r="15" spans="1:14" ht="27.75" customHeight="1">
      <c r="E15" s="475" t="s">
        <v>241</v>
      </c>
      <c r="F15" s="475"/>
      <c r="G15" s="475"/>
      <c r="H15" s="475"/>
      <c r="I15" s="475"/>
      <c r="J15" s="475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78" t="s">
        <v>6</v>
      </c>
      <c r="E7" s="478"/>
      <c r="L7" s="247"/>
    </row>
    <row r="8" spans="3:12" s="78" customFormat="1" ht="15" customHeight="1">
      <c r="C8" s="86"/>
      <c r="D8" s="472" t="str">
        <f>IF(org=0,"Не определено",org)</f>
        <v>АО "Салехардэнерго"</v>
      </c>
      <c r="E8" s="472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79" t="s">
        <v>7</v>
      </c>
      <c r="C2" s="479"/>
      <c r="D2" s="479"/>
      <c r="E2" s="479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7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244</v>
      </c>
      <c r="B7" t="s">
        <v>79</v>
      </c>
    </row>
    <row r="8" spans="1:2">
      <c r="A8" t="s">
        <v>345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280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281</v>
      </c>
    </row>
    <row r="14" spans="1:2">
      <c r="A14"/>
      <c r="B14" t="s">
        <v>163</v>
      </c>
    </row>
    <row r="15" spans="1:2">
      <c r="A15"/>
      <c r="B15" t="s">
        <v>164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80" t="s">
        <v>243</v>
      </c>
      <c r="T1" s="480"/>
    </row>
    <row r="2" spans="1:20" ht="25.5">
      <c r="A2" s="358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8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5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8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8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8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8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8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8" t="s">
        <v>178</v>
      </c>
      <c r="C9" s="23">
        <v>2020</v>
      </c>
      <c r="E9" s="24" t="s">
        <v>41</v>
      </c>
      <c r="F9" s="26"/>
      <c r="K9" s="67"/>
    </row>
    <row r="10" spans="1:20" ht="12.75">
      <c r="A10" s="358" t="s">
        <v>287</v>
      </c>
      <c r="E10" s="24" t="s">
        <v>42</v>
      </c>
      <c r="F10" s="26"/>
      <c r="K10" s="68"/>
    </row>
    <row r="11" spans="1:20">
      <c r="A11" s="358" t="s">
        <v>288</v>
      </c>
      <c r="E11" s="24" t="s">
        <v>43</v>
      </c>
      <c r="F11" s="26"/>
      <c r="K11" s="70"/>
    </row>
    <row r="12" spans="1:20">
      <c r="A12" s="358" t="s">
        <v>289</v>
      </c>
      <c r="E12" s="24" t="s">
        <v>44</v>
      </c>
      <c r="F12" s="26"/>
    </row>
    <row r="13" spans="1:20">
      <c r="A13" s="358" t="s">
        <v>290</v>
      </c>
      <c r="E13" s="24" t="s">
        <v>45</v>
      </c>
      <c r="F13" s="26"/>
    </row>
    <row r="14" spans="1:20">
      <c r="A14" s="358" t="s">
        <v>291</v>
      </c>
    </row>
    <row r="15" spans="1:20">
      <c r="A15" s="358" t="s">
        <v>215</v>
      </c>
    </row>
    <row r="16" spans="1:20">
      <c r="A16" s="358" t="s">
        <v>207</v>
      </c>
      <c r="C16" s="146"/>
      <c r="D16" s="139"/>
      <c r="E16" s="139"/>
      <c r="G16" s="217" t="s">
        <v>167</v>
      </c>
    </row>
    <row r="17" spans="1:7">
      <c r="A17" s="358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31.03.2019</v>
      </c>
      <c r="G17" s="218" t="s">
        <v>648</v>
      </c>
    </row>
    <row r="18" spans="1:7">
      <c r="A18" s="358" t="s">
        <v>293</v>
      </c>
      <c r="C18" s="142"/>
      <c r="D18" s="143"/>
      <c r="E18" s="143"/>
      <c r="G18" s="146"/>
    </row>
    <row r="19" spans="1:7" ht="22.5">
      <c r="A19" s="358" t="s">
        <v>294</v>
      </c>
      <c r="C19" s="146"/>
      <c r="D19" s="139"/>
      <c r="E19" s="139"/>
      <c r="G19" s="217" t="s">
        <v>170</v>
      </c>
    </row>
    <row r="20" spans="1:7" ht="22.5">
      <c r="A20" s="358" t="s">
        <v>179</v>
      </c>
      <c r="C20" s="144" t="s">
        <v>132</v>
      </c>
      <c r="D20" s="145"/>
      <c r="E20" s="145"/>
      <c r="G20" s="69" t="b">
        <v>1</v>
      </c>
    </row>
    <row r="21" spans="1:7">
      <c r="A21" s="358" t="s">
        <v>180</v>
      </c>
    </row>
    <row r="22" spans="1:7">
      <c r="A22" s="358" t="s">
        <v>181</v>
      </c>
    </row>
    <row r="23" spans="1:7">
      <c r="A23" s="358" t="s">
        <v>295</v>
      </c>
    </row>
    <row r="24" spans="1:7">
      <c r="A24" s="358" t="s">
        <v>296</v>
      </c>
    </row>
    <row r="25" spans="1:7">
      <c r="A25" s="358" t="s">
        <v>182</v>
      </c>
    </row>
    <row r="26" spans="1:7">
      <c r="A26" s="358" t="s">
        <v>297</v>
      </c>
    </row>
    <row r="27" spans="1:7">
      <c r="A27" s="358" t="s">
        <v>183</v>
      </c>
    </row>
    <row r="28" spans="1:7">
      <c r="A28" s="358" t="s">
        <v>216</v>
      </c>
    </row>
    <row r="29" spans="1:7">
      <c r="A29" s="358" t="s">
        <v>208</v>
      </c>
    </row>
    <row r="30" spans="1:7">
      <c r="A30" s="358" t="s">
        <v>298</v>
      </c>
    </row>
    <row r="31" spans="1:7">
      <c r="A31" s="358" t="s">
        <v>299</v>
      </c>
    </row>
    <row r="32" spans="1:7">
      <c r="A32" s="358" t="s">
        <v>184</v>
      </c>
    </row>
    <row r="33" spans="1:1">
      <c r="A33" s="358" t="s">
        <v>300</v>
      </c>
    </row>
    <row r="34" spans="1:1">
      <c r="A34" s="358" t="s">
        <v>301</v>
      </c>
    </row>
    <row r="35" spans="1:1">
      <c r="A35" s="358" t="s">
        <v>302</v>
      </c>
    </row>
    <row r="36" spans="1:1">
      <c r="A36" s="358" t="s">
        <v>303</v>
      </c>
    </row>
    <row r="37" spans="1:1">
      <c r="A37" s="358" t="s">
        <v>304</v>
      </c>
    </row>
    <row r="38" spans="1:1">
      <c r="A38" s="358" t="s">
        <v>209</v>
      </c>
    </row>
    <row r="39" spans="1:1">
      <c r="A39" s="358" t="s">
        <v>305</v>
      </c>
    </row>
    <row r="40" spans="1:1">
      <c r="A40" s="358" t="s">
        <v>185</v>
      </c>
    </row>
    <row r="41" spans="1:1">
      <c r="A41" s="358" t="s">
        <v>186</v>
      </c>
    </row>
    <row r="42" spans="1:1">
      <c r="A42" s="358" t="s">
        <v>187</v>
      </c>
    </row>
    <row r="43" spans="1:1">
      <c r="A43" s="358" t="s">
        <v>306</v>
      </c>
    </row>
    <row r="44" spans="1:1">
      <c r="A44" s="358" t="s">
        <v>307</v>
      </c>
    </row>
    <row r="45" spans="1:1">
      <c r="A45" s="358" t="s">
        <v>210</v>
      </c>
    </row>
    <row r="46" spans="1:1">
      <c r="A46" s="358" t="s">
        <v>308</v>
      </c>
    </row>
    <row r="47" spans="1:1">
      <c r="A47" s="358" t="s">
        <v>309</v>
      </c>
    </row>
    <row r="48" spans="1:1">
      <c r="A48" s="358" t="s">
        <v>310</v>
      </c>
    </row>
    <row r="49" spans="1:1">
      <c r="A49" s="358" t="s">
        <v>311</v>
      </c>
    </row>
    <row r="50" spans="1:1">
      <c r="A50" s="358" t="s">
        <v>188</v>
      </c>
    </row>
    <row r="51" spans="1:1">
      <c r="A51" s="358" t="s">
        <v>189</v>
      </c>
    </row>
    <row r="52" spans="1:1">
      <c r="A52" s="358" t="s">
        <v>217</v>
      </c>
    </row>
    <row r="53" spans="1:1">
      <c r="A53" s="358" t="s">
        <v>312</v>
      </c>
    </row>
    <row r="54" spans="1:1">
      <c r="A54" s="358" t="s">
        <v>220</v>
      </c>
    </row>
    <row r="55" spans="1:1">
      <c r="A55" s="358" t="s">
        <v>190</v>
      </c>
    </row>
    <row r="56" spans="1:1">
      <c r="A56" s="358" t="s">
        <v>313</v>
      </c>
    </row>
    <row r="57" spans="1:1">
      <c r="A57" s="358" t="s">
        <v>191</v>
      </c>
    </row>
    <row r="58" spans="1:1">
      <c r="A58" s="358" t="s">
        <v>314</v>
      </c>
    </row>
    <row r="59" spans="1:1">
      <c r="A59" s="358" t="s">
        <v>315</v>
      </c>
    </row>
    <row r="60" spans="1:1">
      <c r="A60" s="358" t="s">
        <v>316</v>
      </c>
    </row>
    <row r="61" spans="1:1">
      <c r="A61" s="358" t="s">
        <v>317</v>
      </c>
    </row>
    <row r="62" spans="1:1">
      <c r="A62" s="358" t="s">
        <v>211</v>
      </c>
    </row>
    <row r="63" spans="1:1">
      <c r="A63" s="358" t="s">
        <v>318</v>
      </c>
    </row>
    <row r="64" spans="1:1">
      <c r="A64" s="358" t="s">
        <v>319</v>
      </c>
    </row>
    <row r="65" spans="1:1">
      <c r="A65" s="358" t="s">
        <v>221</v>
      </c>
    </row>
    <row r="66" spans="1:1">
      <c r="A66" s="358" t="s">
        <v>212</v>
      </c>
    </row>
    <row r="67" spans="1:1">
      <c r="A67" s="358" t="s">
        <v>192</v>
      </c>
    </row>
    <row r="68" spans="1:1">
      <c r="A68" s="358" t="s">
        <v>320</v>
      </c>
    </row>
    <row r="69" spans="1:1">
      <c r="A69" s="358" t="s">
        <v>321</v>
      </c>
    </row>
    <row r="70" spans="1:1">
      <c r="A70" s="358" t="s">
        <v>322</v>
      </c>
    </row>
    <row r="71" spans="1:1">
      <c r="A71" s="358" t="s">
        <v>323</v>
      </c>
    </row>
    <row r="72" spans="1:1">
      <c r="A72" s="358" t="s">
        <v>193</v>
      </c>
    </row>
    <row r="73" spans="1:1">
      <c r="A73" s="358" t="s">
        <v>324</v>
      </c>
    </row>
    <row r="74" spans="1:1">
      <c r="A74" s="358" t="s">
        <v>194</v>
      </c>
    </row>
    <row r="75" spans="1:1">
      <c r="A75" s="358" t="s">
        <v>195</v>
      </c>
    </row>
    <row r="76" spans="1:1">
      <c r="A76" s="358" t="s">
        <v>196</v>
      </c>
    </row>
    <row r="77" spans="1:1">
      <c r="A77" s="358" t="s">
        <v>197</v>
      </c>
    </row>
    <row r="78" spans="1:1">
      <c r="A78" s="358" t="s">
        <v>213</v>
      </c>
    </row>
    <row r="79" spans="1:1">
      <c r="A79" s="358" t="s">
        <v>218</v>
      </c>
    </row>
    <row r="80" spans="1:1">
      <c r="A80" s="358" t="s">
        <v>198</v>
      </c>
    </row>
    <row r="81" spans="1:1">
      <c r="A81" s="358" t="s">
        <v>199</v>
      </c>
    </row>
    <row r="82" spans="1:1">
      <c r="A82" s="358" t="s">
        <v>222</v>
      </c>
    </row>
    <row r="83" spans="1:1">
      <c r="A83" s="358" t="s">
        <v>325</v>
      </c>
    </row>
    <row r="84" spans="1:1">
      <c r="A84" s="358" t="s">
        <v>214</v>
      </c>
    </row>
    <row r="85" spans="1:1">
      <c r="A85" s="358" t="s">
        <v>326</v>
      </c>
    </row>
    <row r="86" spans="1:1">
      <c r="A86" s="358" t="s">
        <v>327</v>
      </c>
    </row>
    <row r="87" spans="1:1">
      <c r="A87" s="358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14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1">
        <f>IF(Дифференциация!$E$22="",1,0)</f>
        <v>0</v>
      </c>
    </row>
    <row r="3" spans="1:1">
      <c r="A3" s="361">
        <f>IF(Территории!$E$12="",1,0)</f>
        <v>0</v>
      </c>
    </row>
    <row r="4" spans="1:1">
      <c r="A4" s="361">
        <f>IF(Дифференциация!$E$25="",1,0)</f>
        <v>0</v>
      </c>
    </row>
    <row r="5" spans="1:1">
      <c r="A5" s="361">
        <f>IF(Дифференциация!$F$25="",1,0)</f>
        <v>0</v>
      </c>
    </row>
    <row r="6" spans="1:1">
      <c r="A6" s="361">
        <f>IF(Дифференциация!$J$25="",1,0)</f>
        <v>0</v>
      </c>
    </row>
    <row r="7" spans="1:1">
      <c r="A7" s="361">
        <f>IF('Форма 3.8'!$G$11="",1,0)</f>
        <v>0</v>
      </c>
    </row>
    <row r="8" spans="1:1">
      <c r="A8" s="361">
        <f>IF('Форма 3.8'!$H$11="",1,0)</f>
        <v>0</v>
      </c>
    </row>
    <row r="9" spans="1:1">
      <c r="A9" s="361">
        <f>IF('Форма 3.8'!$G$12="",1,0)</f>
        <v>0</v>
      </c>
    </row>
    <row r="10" spans="1:1">
      <c r="A10" s="361">
        <f>IF('Форма 3.8'!$H$12="",1,0)</f>
        <v>0</v>
      </c>
    </row>
    <row r="11" spans="1:1">
      <c r="A11" s="361">
        <f>IF('Форма 3.8'!$G$13="",1,0)</f>
        <v>0</v>
      </c>
    </row>
    <row r="12" spans="1:1">
      <c r="A12" s="361">
        <f>IF('Форма 3.8'!$H$13="",1,0)</f>
        <v>0</v>
      </c>
    </row>
    <row r="13" spans="1:1">
      <c r="A13" s="361">
        <f>IF('Форма 3.8'!$E$17="",1,0)</f>
        <v>0</v>
      </c>
    </row>
    <row r="14" spans="1:1">
      <c r="A14" s="361">
        <f>IF('Сведения об изменении'!$E$13="",1,0)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82"/>
      <c r="E1" s="482"/>
      <c r="F1" s="482"/>
      <c r="G1" s="482"/>
      <c r="H1" s="482"/>
      <c r="I1" s="482"/>
      <c r="J1" s="482"/>
      <c r="K1" s="482"/>
    </row>
    <row r="2" spans="1:11" ht="14.25">
      <c r="A2" s="150">
        <v>1</v>
      </c>
      <c r="B2" s="172" t="s">
        <v>146</v>
      </c>
      <c r="C2" s="150"/>
      <c r="D2" s="482"/>
      <c r="E2" s="482"/>
      <c r="F2" s="482"/>
      <c r="G2" s="482"/>
      <c r="H2" s="482"/>
      <c r="I2" s="482"/>
      <c r="J2" s="482"/>
      <c r="K2" s="482"/>
    </row>
    <row r="3" spans="1:11" ht="22.5">
      <c r="A3" s="150">
        <v>2</v>
      </c>
      <c r="B3" s="172" t="s">
        <v>147</v>
      </c>
      <c r="C3" s="150"/>
      <c r="D3" s="483"/>
      <c r="E3" s="483"/>
      <c r="F3" s="483"/>
      <c r="G3" s="483"/>
      <c r="H3" s="483"/>
      <c r="I3" s="483"/>
      <c r="J3" s="483"/>
      <c r="K3" s="483"/>
    </row>
    <row r="4" spans="1:11" ht="14.25">
      <c r="B4" s="171" t="s">
        <v>154</v>
      </c>
      <c r="C4" s="150"/>
      <c r="D4" s="484"/>
      <c r="E4" s="483"/>
      <c r="F4" s="483"/>
      <c r="G4" s="483"/>
      <c r="H4" s="483"/>
      <c r="I4" s="483"/>
      <c r="J4" s="483"/>
      <c r="K4" s="483"/>
    </row>
    <row r="5" spans="1:11" ht="33.75">
      <c r="A5" s="150">
        <v>1</v>
      </c>
      <c r="B5" s="172" t="s">
        <v>200</v>
      </c>
      <c r="C5" s="150"/>
      <c r="D5" s="481"/>
      <c r="E5" s="481"/>
      <c r="F5" s="481"/>
      <c r="G5" s="481"/>
      <c r="H5" s="481"/>
      <c r="I5" s="481"/>
      <c r="J5" s="481"/>
      <c r="K5" s="481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85"/>
      <c r="D15" s="416">
        <v>1</v>
      </c>
      <c r="E15" s="486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5"/>
      <c r="D16" s="416"/>
      <c r="E16" s="486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87"/>
      <c r="D20" s="71"/>
      <c r="E20" s="316"/>
      <c r="F20" s="488"/>
      <c r="G20" s="416">
        <v>0</v>
      </c>
      <c r="H20" s="495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87"/>
      <c r="D21" s="71"/>
      <c r="E21" s="316"/>
      <c r="F21" s="488"/>
      <c r="G21" s="416"/>
      <c r="H21" s="495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44" t="s">
        <v>26</v>
      </c>
      <c r="E29" s="434"/>
      <c r="F29" s="434" t="s">
        <v>19</v>
      </c>
      <c r="G29" s="445"/>
      <c r="H29" s="416">
        <v>1</v>
      </c>
      <c r="I29" s="493"/>
      <c r="J29" s="434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44"/>
      <c r="E30" s="434"/>
      <c r="F30" s="434"/>
      <c r="G30" s="446"/>
      <c r="H30" s="416"/>
      <c r="I30" s="494"/>
      <c r="J30" s="434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44"/>
      <c r="E31" s="434"/>
      <c r="F31" s="434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89"/>
      <c r="H35" s="416">
        <v>1</v>
      </c>
      <c r="I35" s="491"/>
      <c r="J35" s="434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90"/>
      <c r="H36" s="416"/>
      <c r="I36" s="492"/>
      <c r="J36" s="434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63" t="s">
        <v>244</v>
      </c>
      <c r="E50" s="464"/>
      <c r="F50" s="464"/>
      <c r="G50" s="465"/>
    </row>
    <row r="51" spans="1:21" s="18" customFormat="1" ht="11.25" customHeight="1">
      <c r="A51" s="32"/>
      <c r="C51" s="37"/>
      <c r="D51" s="466" t="s">
        <v>233</v>
      </c>
      <c r="E51" s="466"/>
      <c r="F51" s="466"/>
      <c r="G51" s="467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68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2" t="str">
        <f>IF(form_up_date="","",form_up_date)</f>
        <v>01.04.2019</v>
      </c>
      <c r="G54" s="364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2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2"/>
      <c r="G56" s="364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3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2" t="str">
        <f>IF(region_name="","",region_name)</f>
        <v>Ямало-Ненецкий автономный округ</v>
      </c>
      <c r="G58" s="364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2"/>
      <c r="G59" s="366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2"/>
      <c r="G60" s="347" t="s">
        <v>329</v>
      </c>
      <c r="H60" s="179"/>
      <c r="R60" s="238"/>
    </row>
  </sheetData>
  <dataConsolidate leftLabels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58"/>
      <c r="B6" s="458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58"/>
      <c r="B7" s="458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49"/>
      <c r="B18" s="163"/>
    </row>
    <row r="19" spans="1:14" ht="23.25" customHeight="1">
      <c r="A19" s="449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362</v>
      </c>
    </row>
    <row r="3" spans="1:2">
      <c r="A3" s="35">
        <v>4189713</v>
      </c>
      <c r="B3" s="35" t="s">
        <v>363</v>
      </c>
    </row>
    <row r="4" spans="1:2">
      <c r="A4" s="35">
        <v>4189712</v>
      </c>
      <c r="B4" s="35" t="s">
        <v>364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39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515</v>
      </c>
      <c r="B1" s="111" t="s">
        <v>366</v>
      </c>
      <c r="C1" s="111" t="s">
        <v>367</v>
      </c>
      <c r="D1" s="111" t="s">
        <v>368</v>
      </c>
      <c r="E1" s="111" t="s">
        <v>369</v>
      </c>
      <c r="F1" s="111" t="s">
        <v>370</v>
      </c>
      <c r="G1" s="111" t="s">
        <v>371</v>
      </c>
      <c r="H1" s="111" t="s">
        <v>372</v>
      </c>
      <c r="I1" s="111" t="s">
        <v>373</v>
      </c>
    </row>
    <row r="2" spans="1:10">
      <c r="A2" s="111">
        <v>1</v>
      </c>
      <c r="B2" s="111" t="s">
        <v>374</v>
      </c>
      <c r="C2" s="111" t="s">
        <v>327</v>
      </c>
      <c r="D2" s="111" t="s">
        <v>375</v>
      </c>
      <c r="E2" s="111" t="s">
        <v>376</v>
      </c>
      <c r="F2" s="111" t="s">
        <v>377</v>
      </c>
      <c r="G2" s="111" t="s">
        <v>378</v>
      </c>
      <c r="J2" s="111" t="s">
        <v>348</v>
      </c>
    </row>
    <row r="3" spans="1:10">
      <c r="A3" s="111">
        <v>2</v>
      </c>
      <c r="B3" s="111" t="s">
        <v>374</v>
      </c>
      <c r="C3" s="111" t="s">
        <v>327</v>
      </c>
      <c r="D3" s="111" t="s">
        <v>379</v>
      </c>
      <c r="E3" s="111" t="s">
        <v>380</v>
      </c>
      <c r="F3" s="111" t="s">
        <v>381</v>
      </c>
      <c r="G3" s="111" t="s">
        <v>382</v>
      </c>
      <c r="J3" s="111" t="s">
        <v>348</v>
      </c>
    </row>
    <row r="4" spans="1:10">
      <c r="A4" s="111">
        <v>3</v>
      </c>
      <c r="B4" s="111" t="s">
        <v>374</v>
      </c>
      <c r="C4" s="111" t="s">
        <v>327</v>
      </c>
      <c r="D4" s="111" t="s">
        <v>383</v>
      </c>
      <c r="E4" s="111" t="s">
        <v>384</v>
      </c>
      <c r="F4" s="111" t="s">
        <v>385</v>
      </c>
      <c r="G4" s="111" t="s">
        <v>386</v>
      </c>
      <c r="J4" s="111" t="s">
        <v>348</v>
      </c>
    </row>
    <row r="5" spans="1:10">
      <c r="A5" s="111">
        <v>4</v>
      </c>
      <c r="B5" s="111" t="s">
        <v>374</v>
      </c>
      <c r="C5" s="111" t="s">
        <v>327</v>
      </c>
      <c r="D5" s="111" t="s">
        <v>387</v>
      </c>
      <c r="E5" s="111" t="s">
        <v>388</v>
      </c>
      <c r="F5" s="111" t="s">
        <v>389</v>
      </c>
      <c r="G5" s="111" t="s">
        <v>390</v>
      </c>
      <c r="J5" s="111" t="s">
        <v>348</v>
      </c>
    </row>
    <row r="6" spans="1:10">
      <c r="A6" s="111">
        <v>5</v>
      </c>
      <c r="B6" s="111" t="s">
        <v>374</v>
      </c>
      <c r="C6" s="111" t="s">
        <v>327</v>
      </c>
      <c r="D6" s="111" t="s">
        <v>391</v>
      </c>
      <c r="E6" s="111" t="s">
        <v>392</v>
      </c>
      <c r="F6" s="111" t="s">
        <v>393</v>
      </c>
      <c r="G6" s="111" t="s">
        <v>378</v>
      </c>
      <c r="J6" s="111" t="s">
        <v>348</v>
      </c>
    </row>
    <row r="7" spans="1:10">
      <c r="A7" s="111">
        <v>6</v>
      </c>
      <c r="B7" s="111" t="s">
        <v>374</v>
      </c>
      <c r="C7" s="111" t="s">
        <v>327</v>
      </c>
      <c r="D7" s="111" t="s">
        <v>394</v>
      </c>
      <c r="E7" s="111" t="s">
        <v>395</v>
      </c>
      <c r="F7" s="111" t="s">
        <v>396</v>
      </c>
      <c r="G7" s="111" t="s">
        <v>397</v>
      </c>
      <c r="H7" s="111" t="s">
        <v>398</v>
      </c>
      <c r="J7" s="111" t="s">
        <v>348</v>
      </c>
    </row>
    <row r="8" spans="1:10">
      <c r="A8" s="111">
        <v>7</v>
      </c>
      <c r="B8" s="111" t="s">
        <v>374</v>
      </c>
      <c r="C8" s="111" t="s">
        <v>327</v>
      </c>
      <c r="D8" s="111" t="s">
        <v>399</v>
      </c>
      <c r="E8" s="111" t="s">
        <v>400</v>
      </c>
      <c r="F8" s="111" t="s">
        <v>396</v>
      </c>
      <c r="G8" s="111" t="s">
        <v>401</v>
      </c>
      <c r="H8" s="111" t="s">
        <v>402</v>
      </c>
      <c r="J8" s="111" t="s">
        <v>348</v>
      </c>
    </row>
    <row r="9" spans="1:10">
      <c r="A9" s="111">
        <v>8</v>
      </c>
      <c r="B9" s="111" t="s">
        <v>374</v>
      </c>
      <c r="C9" s="111" t="s">
        <v>327</v>
      </c>
      <c r="D9" s="111" t="s">
        <v>403</v>
      </c>
      <c r="E9" s="111" t="s">
        <v>404</v>
      </c>
      <c r="F9" s="111" t="s">
        <v>396</v>
      </c>
      <c r="G9" s="111" t="s">
        <v>405</v>
      </c>
      <c r="H9" s="111" t="s">
        <v>406</v>
      </c>
      <c r="J9" s="111" t="s">
        <v>348</v>
      </c>
    </row>
    <row r="10" spans="1:10">
      <c r="A10" s="111">
        <v>9</v>
      </c>
      <c r="B10" s="111" t="s">
        <v>374</v>
      </c>
      <c r="C10" s="111" t="s">
        <v>327</v>
      </c>
      <c r="D10" s="111" t="s">
        <v>407</v>
      </c>
      <c r="E10" s="111" t="s">
        <v>408</v>
      </c>
      <c r="F10" s="111" t="s">
        <v>396</v>
      </c>
      <c r="G10" s="111" t="s">
        <v>409</v>
      </c>
      <c r="J10" s="111" t="s">
        <v>348</v>
      </c>
    </row>
    <row r="11" spans="1:10">
      <c r="A11" s="111">
        <v>10</v>
      </c>
      <c r="B11" s="111" t="s">
        <v>374</v>
      </c>
      <c r="C11" s="111" t="s">
        <v>327</v>
      </c>
      <c r="D11" s="111" t="s">
        <v>410</v>
      </c>
      <c r="E11" s="111" t="s">
        <v>411</v>
      </c>
      <c r="F11" s="111" t="s">
        <v>396</v>
      </c>
      <c r="G11" s="111" t="s">
        <v>412</v>
      </c>
      <c r="H11" s="111" t="s">
        <v>413</v>
      </c>
      <c r="J11" s="111" t="s">
        <v>348</v>
      </c>
    </row>
    <row r="12" spans="1:10">
      <c r="A12" s="111">
        <v>11</v>
      </c>
      <c r="B12" s="111" t="s">
        <v>374</v>
      </c>
      <c r="C12" s="111" t="s">
        <v>327</v>
      </c>
      <c r="D12" s="111" t="s">
        <v>414</v>
      </c>
      <c r="E12" s="111" t="s">
        <v>415</v>
      </c>
      <c r="F12" s="111" t="s">
        <v>416</v>
      </c>
      <c r="G12" s="111" t="s">
        <v>417</v>
      </c>
      <c r="J12" s="111" t="s">
        <v>348</v>
      </c>
    </row>
    <row r="13" spans="1:10">
      <c r="A13" s="111">
        <v>12</v>
      </c>
      <c r="B13" s="111" t="s">
        <v>374</v>
      </c>
      <c r="C13" s="111" t="s">
        <v>327</v>
      </c>
      <c r="D13" s="111" t="s">
        <v>418</v>
      </c>
      <c r="E13" s="111" t="s">
        <v>419</v>
      </c>
      <c r="F13" s="111" t="s">
        <v>416</v>
      </c>
      <c r="G13" s="111" t="s">
        <v>420</v>
      </c>
      <c r="J13" s="111" t="s">
        <v>348</v>
      </c>
    </row>
    <row r="14" spans="1:10">
      <c r="A14" s="111">
        <v>13</v>
      </c>
      <c r="B14" s="111" t="s">
        <v>374</v>
      </c>
      <c r="C14" s="111" t="s">
        <v>327</v>
      </c>
      <c r="D14" s="111" t="s">
        <v>421</v>
      </c>
      <c r="E14" s="111" t="s">
        <v>422</v>
      </c>
      <c r="F14" s="111" t="s">
        <v>423</v>
      </c>
      <c r="G14" s="111" t="s">
        <v>390</v>
      </c>
      <c r="H14" s="111" t="s">
        <v>424</v>
      </c>
      <c r="J14" s="111" t="s">
        <v>348</v>
      </c>
    </row>
    <row r="15" spans="1:10">
      <c r="A15" s="111">
        <v>14</v>
      </c>
      <c r="B15" s="111" t="s">
        <v>374</v>
      </c>
      <c r="C15" s="111" t="s">
        <v>327</v>
      </c>
      <c r="D15" s="111" t="s">
        <v>425</v>
      </c>
      <c r="E15" s="111" t="s">
        <v>426</v>
      </c>
      <c r="F15" s="111" t="s">
        <v>427</v>
      </c>
      <c r="G15" s="111" t="s">
        <v>428</v>
      </c>
      <c r="J15" s="111" t="s">
        <v>348</v>
      </c>
    </row>
    <row r="16" spans="1:10">
      <c r="A16" s="111">
        <v>15</v>
      </c>
      <c r="B16" s="111" t="s">
        <v>374</v>
      </c>
      <c r="C16" s="111" t="s">
        <v>327</v>
      </c>
      <c r="D16" s="111" t="s">
        <v>429</v>
      </c>
      <c r="E16" s="111" t="s">
        <v>430</v>
      </c>
      <c r="F16" s="111" t="s">
        <v>431</v>
      </c>
      <c r="G16" s="111" t="s">
        <v>432</v>
      </c>
      <c r="J16" s="111" t="s">
        <v>348</v>
      </c>
    </row>
    <row r="17" spans="1:10">
      <c r="A17" s="111">
        <v>16</v>
      </c>
      <c r="B17" s="111" t="s">
        <v>374</v>
      </c>
      <c r="C17" s="111" t="s">
        <v>327</v>
      </c>
      <c r="D17" s="111" t="s">
        <v>433</v>
      </c>
      <c r="E17" s="111" t="s">
        <v>434</v>
      </c>
      <c r="F17" s="111" t="s">
        <v>435</v>
      </c>
      <c r="G17" s="111" t="s">
        <v>436</v>
      </c>
      <c r="J17" s="111" t="s">
        <v>348</v>
      </c>
    </row>
    <row r="18" spans="1:10">
      <c r="A18" s="111">
        <v>17</v>
      </c>
      <c r="B18" s="111" t="s">
        <v>374</v>
      </c>
      <c r="C18" s="111" t="s">
        <v>327</v>
      </c>
      <c r="D18" s="111" t="s">
        <v>437</v>
      </c>
      <c r="E18" s="111" t="s">
        <v>438</v>
      </c>
      <c r="F18" s="111" t="s">
        <v>439</v>
      </c>
      <c r="G18" s="111" t="s">
        <v>440</v>
      </c>
      <c r="J18" s="111" t="s">
        <v>348</v>
      </c>
    </row>
    <row r="19" spans="1:10">
      <c r="A19" s="111">
        <v>18</v>
      </c>
      <c r="B19" s="111" t="s">
        <v>374</v>
      </c>
      <c r="C19" s="111" t="s">
        <v>327</v>
      </c>
      <c r="D19" s="111" t="s">
        <v>441</v>
      </c>
      <c r="E19" s="111" t="s">
        <v>442</v>
      </c>
      <c r="F19" s="111" t="s">
        <v>443</v>
      </c>
      <c r="G19" s="111" t="s">
        <v>444</v>
      </c>
      <c r="H19" s="111" t="s">
        <v>445</v>
      </c>
      <c r="J19" s="111" t="s">
        <v>348</v>
      </c>
    </row>
    <row r="20" spans="1:10">
      <c r="A20" s="111">
        <v>19</v>
      </c>
      <c r="B20" s="111" t="s">
        <v>374</v>
      </c>
      <c r="C20" s="111" t="s">
        <v>327</v>
      </c>
      <c r="D20" s="111" t="s">
        <v>446</v>
      </c>
      <c r="E20" s="111" t="s">
        <v>447</v>
      </c>
      <c r="F20" s="111" t="s">
        <v>416</v>
      </c>
      <c r="G20" s="111" t="s">
        <v>448</v>
      </c>
      <c r="J20" s="111" t="s">
        <v>348</v>
      </c>
    </row>
    <row r="21" spans="1:10">
      <c r="A21" s="111">
        <v>20</v>
      </c>
      <c r="B21" s="111" t="s">
        <v>374</v>
      </c>
      <c r="C21" s="111" t="s">
        <v>327</v>
      </c>
      <c r="D21" s="111" t="s">
        <v>449</v>
      </c>
      <c r="E21" s="111" t="s">
        <v>450</v>
      </c>
      <c r="F21" s="111" t="s">
        <v>451</v>
      </c>
      <c r="G21" s="111" t="s">
        <v>412</v>
      </c>
      <c r="J21" s="111" t="s">
        <v>348</v>
      </c>
    </row>
    <row r="22" spans="1:10">
      <c r="A22" s="111">
        <v>21</v>
      </c>
      <c r="B22" s="111" t="s">
        <v>374</v>
      </c>
      <c r="C22" s="111" t="s">
        <v>327</v>
      </c>
      <c r="D22" s="111" t="s">
        <v>452</v>
      </c>
      <c r="E22" s="111" t="s">
        <v>453</v>
      </c>
      <c r="F22" s="111" t="s">
        <v>451</v>
      </c>
      <c r="G22" s="111" t="s">
        <v>454</v>
      </c>
      <c r="J22" s="111" t="s">
        <v>348</v>
      </c>
    </row>
    <row r="23" spans="1:10">
      <c r="A23" s="111">
        <v>22</v>
      </c>
      <c r="B23" s="111" t="s">
        <v>374</v>
      </c>
      <c r="C23" s="111" t="s">
        <v>327</v>
      </c>
      <c r="D23" s="111" t="s">
        <v>455</v>
      </c>
      <c r="E23" s="111" t="s">
        <v>456</v>
      </c>
      <c r="F23" s="111" t="s">
        <v>457</v>
      </c>
      <c r="G23" s="111" t="s">
        <v>432</v>
      </c>
      <c r="J23" s="111" t="s">
        <v>348</v>
      </c>
    </row>
    <row r="24" spans="1:10">
      <c r="A24" s="111">
        <v>23</v>
      </c>
      <c r="B24" s="111" t="s">
        <v>374</v>
      </c>
      <c r="C24" s="111" t="s">
        <v>327</v>
      </c>
      <c r="D24" s="111" t="s">
        <v>458</v>
      </c>
      <c r="E24" s="111" t="s">
        <v>459</v>
      </c>
      <c r="F24" s="111" t="s">
        <v>460</v>
      </c>
      <c r="G24" s="111" t="s">
        <v>386</v>
      </c>
      <c r="J24" s="111" t="s">
        <v>348</v>
      </c>
    </row>
    <row r="25" spans="1:10">
      <c r="A25" s="111">
        <v>24</v>
      </c>
      <c r="B25" s="111" t="s">
        <v>374</v>
      </c>
      <c r="C25" s="111" t="s">
        <v>327</v>
      </c>
      <c r="D25" s="111" t="s">
        <v>461</v>
      </c>
      <c r="E25" s="111" t="s">
        <v>462</v>
      </c>
      <c r="F25" s="111" t="s">
        <v>416</v>
      </c>
      <c r="G25" s="111" t="s">
        <v>463</v>
      </c>
      <c r="J25" s="111" t="s">
        <v>348</v>
      </c>
    </row>
    <row r="26" spans="1:10">
      <c r="A26" s="111">
        <v>25</v>
      </c>
      <c r="B26" s="111" t="s">
        <v>374</v>
      </c>
      <c r="C26" s="111" t="s">
        <v>327</v>
      </c>
      <c r="D26" s="111" t="s">
        <v>464</v>
      </c>
      <c r="E26" s="111" t="s">
        <v>465</v>
      </c>
      <c r="F26" s="111" t="s">
        <v>466</v>
      </c>
      <c r="G26" s="111" t="s">
        <v>467</v>
      </c>
      <c r="H26" s="111" t="s">
        <v>468</v>
      </c>
      <c r="J26" s="111" t="s">
        <v>348</v>
      </c>
    </row>
    <row r="27" spans="1:10">
      <c r="A27" s="111">
        <v>26</v>
      </c>
      <c r="B27" s="111" t="s">
        <v>374</v>
      </c>
      <c r="C27" s="111" t="s">
        <v>327</v>
      </c>
      <c r="D27" s="111" t="s">
        <v>469</v>
      </c>
      <c r="E27" s="111" t="s">
        <v>470</v>
      </c>
      <c r="F27" s="111" t="s">
        <v>471</v>
      </c>
      <c r="G27" s="111" t="s">
        <v>440</v>
      </c>
      <c r="H27" s="111" t="s">
        <v>398</v>
      </c>
      <c r="J27" s="111" t="s">
        <v>348</v>
      </c>
    </row>
    <row r="28" spans="1:10">
      <c r="A28" s="111">
        <v>27</v>
      </c>
      <c r="B28" s="111" t="s">
        <v>374</v>
      </c>
      <c r="C28" s="111" t="s">
        <v>327</v>
      </c>
      <c r="D28" s="111" t="s">
        <v>472</v>
      </c>
      <c r="E28" s="111" t="s">
        <v>473</v>
      </c>
      <c r="F28" s="111" t="s">
        <v>474</v>
      </c>
      <c r="G28" s="111" t="s">
        <v>378</v>
      </c>
      <c r="J28" s="111" t="s">
        <v>348</v>
      </c>
    </row>
    <row r="29" spans="1:10">
      <c r="A29" s="111">
        <v>28</v>
      </c>
      <c r="B29" s="111" t="s">
        <v>374</v>
      </c>
      <c r="C29" s="111" t="s">
        <v>327</v>
      </c>
      <c r="D29" s="111" t="s">
        <v>475</v>
      </c>
      <c r="E29" s="111" t="s">
        <v>476</v>
      </c>
      <c r="F29" s="111" t="s">
        <v>477</v>
      </c>
      <c r="G29" s="111" t="s">
        <v>478</v>
      </c>
      <c r="H29" s="111" t="s">
        <v>479</v>
      </c>
      <c r="J29" s="111" t="s">
        <v>348</v>
      </c>
    </row>
    <row r="30" spans="1:10">
      <c r="A30" s="111">
        <v>29</v>
      </c>
      <c r="B30" s="111" t="s">
        <v>374</v>
      </c>
      <c r="C30" s="111" t="s">
        <v>327</v>
      </c>
      <c r="D30" s="111" t="s">
        <v>480</v>
      </c>
      <c r="E30" s="111" t="s">
        <v>481</v>
      </c>
      <c r="F30" s="111" t="s">
        <v>482</v>
      </c>
      <c r="G30" s="111" t="s">
        <v>483</v>
      </c>
      <c r="J30" s="111" t="s">
        <v>348</v>
      </c>
    </row>
    <row r="31" spans="1:10">
      <c r="A31" s="111">
        <v>30</v>
      </c>
      <c r="B31" s="111" t="s">
        <v>374</v>
      </c>
      <c r="C31" s="111" t="s">
        <v>327</v>
      </c>
      <c r="D31" s="111" t="s">
        <v>484</v>
      </c>
      <c r="E31" s="111" t="s">
        <v>485</v>
      </c>
      <c r="F31" s="111" t="s">
        <v>486</v>
      </c>
      <c r="G31" s="111" t="s">
        <v>483</v>
      </c>
      <c r="J31" s="111" t="s">
        <v>348</v>
      </c>
    </row>
    <row r="32" spans="1:10">
      <c r="A32" s="111">
        <v>31</v>
      </c>
      <c r="B32" s="111" t="s">
        <v>374</v>
      </c>
      <c r="C32" s="111" t="s">
        <v>327</v>
      </c>
      <c r="D32" s="111" t="s">
        <v>487</v>
      </c>
      <c r="E32" s="111" t="s">
        <v>488</v>
      </c>
      <c r="F32" s="111" t="s">
        <v>427</v>
      </c>
      <c r="G32" s="111" t="s">
        <v>489</v>
      </c>
      <c r="J32" s="111" t="s">
        <v>348</v>
      </c>
    </row>
    <row r="33" spans="1:10">
      <c r="A33" s="111">
        <v>32</v>
      </c>
      <c r="B33" s="111" t="s">
        <v>374</v>
      </c>
      <c r="C33" s="111" t="s">
        <v>327</v>
      </c>
      <c r="D33" s="111" t="s">
        <v>490</v>
      </c>
      <c r="E33" s="111" t="s">
        <v>491</v>
      </c>
      <c r="F33" s="111" t="s">
        <v>416</v>
      </c>
      <c r="G33" s="111" t="s">
        <v>492</v>
      </c>
      <c r="J33" s="111" t="s">
        <v>348</v>
      </c>
    </row>
    <row r="34" spans="1:10">
      <c r="A34" s="111">
        <v>33</v>
      </c>
      <c r="B34" s="111" t="s">
        <v>374</v>
      </c>
      <c r="C34" s="111" t="s">
        <v>327</v>
      </c>
      <c r="D34" s="111" t="s">
        <v>493</v>
      </c>
      <c r="E34" s="111" t="s">
        <v>494</v>
      </c>
      <c r="F34" s="111" t="s">
        <v>495</v>
      </c>
      <c r="G34" s="111" t="s">
        <v>496</v>
      </c>
      <c r="J34" s="111" t="s">
        <v>348</v>
      </c>
    </row>
    <row r="35" spans="1:10">
      <c r="A35" s="111">
        <v>34</v>
      </c>
      <c r="B35" s="111" t="s">
        <v>374</v>
      </c>
      <c r="C35" s="111" t="s">
        <v>327</v>
      </c>
      <c r="D35" s="111" t="s">
        <v>497</v>
      </c>
      <c r="E35" s="111" t="s">
        <v>498</v>
      </c>
      <c r="F35" s="111" t="s">
        <v>499</v>
      </c>
      <c r="G35" s="111" t="s">
        <v>500</v>
      </c>
      <c r="J35" s="111" t="s">
        <v>348</v>
      </c>
    </row>
    <row r="36" spans="1:10">
      <c r="A36" s="111">
        <v>35</v>
      </c>
      <c r="B36" s="111" t="s">
        <v>374</v>
      </c>
      <c r="C36" s="111" t="s">
        <v>327</v>
      </c>
      <c r="D36" s="111" t="s">
        <v>501</v>
      </c>
      <c r="E36" s="111" t="s">
        <v>502</v>
      </c>
      <c r="F36" s="111" t="s">
        <v>443</v>
      </c>
      <c r="G36" s="111" t="s">
        <v>503</v>
      </c>
      <c r="H36" s="111" t="s">
        <v>504</v>
      </c>
      <c r="J36" s="111" t="s">
        <v>348</v>
      </c>
    </row>
    <row r="37" spans="1:10">
      <c r="A37" s="111">
        <v>36</v>
      </c>
      <c r="B37" s="111" t="s">
        <v>374</v>
      </c>
      <c r="C37" s="111" t="s">
        <v>327</v>
      </c>
      <c r="D37" s="111" t="s">
        <v>505</v>
      </c>
      <c r="E37" s="111" t="s">
        <v>506</v>
      </c>
      <c r="F37" s="111" t="s">
        <v>507</v>
      </c>
      <c r="G37" s="111" t="s">
        <v>508</v>
      </c>
      <c r="J37" s="111" t="s">
        <v>348</v>
      </c>
    </row>
    <row r="38" spans="1:10">
      <c r="A38" s="111">
        <v>37</v>
      </c>
      <c r="B38" s="111" t="s">
        <v>374</v>
      </c>
      <c r="C38" s="111" t="s">
        <v>327</v>
      </c>
      <c r="D38" s="111" t="s">
        <v>509</v>
      </c>
      <c r="E38" s="111" t="s">
        <v>510</v>
      </c>
      <c r="F38" s="111" t="s">
        <v>427</v>
      </c>
      <c r="G38" s="111" t="s">
        <v>511</v>
      </c>
      <c r="J38" s="111" t="s">
        <v>348</v>
      </c>
    </row>
    <row r="39" spans="1:10">
      <c r="A39" s="111">
        <v>38</v>
      </c>
      <c r="B39" s="111" t="s">
        <v>374</v>
      </c>
      <c r="C39" s="111" t="s">
        <v>327</v>
      </c>
      <c r="D39" s="111" t="s">
        <v>512</v>
      </c>
      <c r="E39" s="111" t="s">
        <v>513</v>
      </c>
      <c r="F39" s="111" t="s">
        <v>499</v>
      </c>
      <c r="G39" s="111" t="s">
        <v>514</v>
      </c>
      <c r="J39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60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515</v>
      </c>
      <c r="B1" s="56" t="s">
        <v>150</v>
      </c>
      <c r="C1" s="56" t="s">
        <v>151</v>
      </c>
      <c r="D1" s="56" t="s">
        <v>639</v>
      </c>
    </row>
    <row r="2" spans="1:4">
      <c r="A2" s="56">
        <v>1</v>
      </c>
      <c r="B2" s="56" t="s">
        <v>521</v>
      </c>
      <c r="C2" s="56" t="s">
        <v>521</v>
      </c>
      <c r="D2" s="56" t="s">
        <v>522</v>
      </c>
    </row>
    <row r="3" spans="1:4">
      <c r="A3" s="56">
        <v>2</v>
      </c>
      <c r="B3" s="56" t="s">
        <v>521</v>
      </c>
      <c r="C3" s="56" t="s">
        <v>523</v>
      </c>
      <c r="D3" s="56" t="s">
        <v>524</v>
      </c>
    </row>
    <row r="4" spans="1:4">
      <c r="A4" s="56">
        <v>3</v>
      </c>
      <c r="B4" s="56" t="s">
        <v>521</v>
      </c>
      <c r="C4" s="56" t="s">
        <v>525</v>
      </c>
      <c r="D4" s="56" t="s">
        <v>526</v>
      </c>
    </row>
    <row r="5" spans="1:4">
      <c r="A5" s="56">
        <v>4</v>
      </c>
      <c r="B5" s="56" t="s">
        <v>521</v>
      </c>
      <c r="C5" s="56" t="s">
        <v>527</v>
      </c>
      <c r="D5" s="56" t="s">
        <v>528</v>
      </c>
    </row>
    <row r="6" spans="1:4">
      <c r="A6" s="56">
        <v>5</v>
      </c>
      <c r="B6" s="56" t="s">
        <v>529</v>
      </c>
      <c r="C6" s="56" t="s">
        <v>531</v>
      </c>
      <c r="D6" s="56" t="s">
        <v>532</v>
      </c>
    </row>
    <row r="7" spans="1:4">
      <c r="A7" s="56">
        <v>6</v>
      </c>
      <c r="B7" s="56" t="s">
        <v>529</v>
      </c>
      <c r="C7" s="56" t="s">
        <v>533</v>
      </c>
      <c r="D7" s="56" t="s">
        <v>534</v>
      </c>
    </row>
    <row r="8" spans="1:4">
      <c r="A8" s="56">
        <v>7</v>
      </c>
      <c r="B8" s="56" t="s">
        <v>529</v>
      </c>
      <c r="C8" s="56" t="s">
        <v>529</v>
      </c>
      <c r="D8" s="56" t="s">
        <v>530</v>
      </c>
    </row>
    <row r="9" spans="1:4">
      <c r="A9" s="56">
        <v>8</v>
      </c>
      <c r="B9" s="56" t="s">
        <v>529</v>
      </c>
      <c r="C9" s="56" t="s">
        <v>535</v>
      </c>
      <c r="D9" s="56" t="s">
        <v>536</v>
      </c>
    </row>
    <row r="10" spans="1:4">
      <c r="A10" s="56">
        <v>9</v>
      </c>
      <c r="B10" s="56" t="s">
        <v>529</v>
      </c>
      <c r="C10" s="56" t="s">
        <v>537</v>
      </c>
      <c r="D10" s="56" t="s">
        <v>538</v>
      </c>
    </row>
    <row r="11" spans="1:4">
      <c r="A11" s="56">
        <v>10</v>
      </c>
      <c r="B11" s="56" t="s">
        <v>529</v>
      </c>
      <c r="C11" s="56" t="s">
        <v>539</v>
      </c>
      <c r="D11" s="56" t="s">
        <v>540</v>
      </c>
    </row>
    <row r="12" spans="1:4">
      <c r="A12" s="56">
        <v>11</v>
      </c>
      <c r="B12" s="56" t="s">
        <v>529</v>
      </c>
      <c r="C12" s="56" t="s">
        <v>541</v>
      </c>
      <c r="D12" s="56" t="s">
        <v>542</v>
      </c>
    </row>
    <row r="13" spans="1:4">
      <c r="A13" s="56">
        <v>12</v>
      </c>
      <c r="B13" s="56" t="s">
        <v>529</v>
      </c>
      <c r="C13" s="56" t="s">
        <v>543</v>
      </c>
      <c r="D13" s="56" t="s">
        <v>544</v>
      </c>
    </row>
    <row r="14" spans="1:4">
      <c r="A14" s="56">
        <v>13</v>
      </c>
      <c r="B14" s="56" t="s">
        <v>529</v>
      </c>
      <c r="C14" s="56" t="s">
        <v>545</v>
      </c>
      <c r="D14" s="56" t="s">
        <v>546</v>
      </c>
    </row>
    <row r="15" spans="1:4">
      <c r="A15" s="56">
        <v>14</v>
      </c>
      <c r="B15" s="56" t="s">
        <v>529</v>
      </c>
      <c r="C15" s="56" t="s">
        <v>547</v>
      </c>
      <c r="D15" s="56" t="s">
        <v>548</v>
      </c>
    </row>
    <row r="16" spans="1:4">
      <c r="A16" s="56">
        <v>15</v>
      </c>
      <c r="B16" s="56" t="s">
        <v>529</v>
      </c>
      <c r="C16" s="56" t="s">
        <v>549</v>
      </c>
      <c r="D16" s="56" t="s">
        <v>550</v>
      </c>
    </row>
    <row r="17" spans="1:4">
      <c r="A17" s="56">
        <v>16</v>
      </c>
      <c r="B17" s="56" t="s">
        <v>551</v>
      </c>
      <c r="C17" s="56" t="s">
        <v>553</v>
      </c>
      <c r="D17" s="56" t="s">
        <v>554</v>
      </c>
    </row>
    <row r="18" spans="1:4">
      <c r="A18" s="56">
        <v>17</v>
      </c>
      <c r="B18" s="56" t="s">
        <v>551</v>
      </c>
      <c r="C18" s="56" t="s">
        <v>555</v>
      </c>
      <c r="D18" s="56" t="s">
        <v>556</v>
      </c>
    </row>
    <row r="19" spans="1:4">
      <c r="A19" s="56">
        <v>18</v>
      </c>
      <c r="B19" s="56" t="s">
        <v>551</v>
      </c>
      <c r="C19" s="56" t="s">
        <v>551</v>
      </c>
      <c r="D19" s="56" t="s">
        <v>552</v>
      </c>
    </row>
    <row r="20" spans="1:4">
      <c r="A20" s="56">
        <v>19</v>
      </c>
      <c r="B20" s="56" t="s">
        <v>551</v>
      </c>
      <c r="C20" s="56" t="s">
        <v>557</v>
      </c>
      <c r="D20" s="56" t="s">
        <v>558</v>
      </c>
    </row>
    <row r="21" spans="1:4">
      <c r="A21" s="56">
        <v>20</v>
      </c>
      <c r="B21" s="56" t="s">
        <v>551</v>
      </c>
      <c r="C21" s="56" t="s">
        <v>559</v>
      </c>
      <c r="D21" s="56" t="s">
        <v>560</v>
      </c>
    </row>
    <row r="22" spans="1:4">
      <c r="A22" s="56">
        <v>21</v>
      </c>
      <c r="B22" s="56" t="s">
        <v>561</v>
      </c>
      <c r="C22" s="56" t="s">
        <v>563</v>
      </c>
      <c r="D22" s="56" t="s">
        <v>564</v>
      </c>
    </row>
    <row r="23" spans="1:4">
      <c r="A23" s="56">
        <v>22</v>
      </c>
      <c r="B23" s="56" t="s">
        <v>561</v>
      </c>
      <c r="C23" s="56" t="s">
        <v>561</v>
      </c>
      <c r="D23" s="56" t="s">
        <v>562</v>
      </c>
    </row>
    <row r="24" spans="1:4">
      <c r="A24" s="56">
        <v>23</v>
      </c>
      <c r="B24" s="56" t="s">
        <v>561</v>
      </c>
      <c r="C24" s="56" t="s">
        <v>565</v>
      </c>
      <c r="D24" s="56" t="s">
        <v>566</v>
      </c>
    </row>
    <row r="25" spans="1:4">
      <c r="A25" s="56">
        <v>24</v>
      </c>
      <c r="B25" s="56" t="s">
        <v>561</v>
      </c>
      <c r="C25" s="56" t="s">
        <v>567</v>
      </c>
      <c r="D25" s="56" t="s">
        <v>568</v>
      </c>
    </row>
    <row r="26" spans="1:4">
      <c r="A26" s="56">
        <v>25</v>
      </c>
      <c r="B26" s="56" t="s">
        <v>561</v>
      </c>
      <c r="C26" s="56" t="s">
        <v>569</v>
      </c>
      <c r="D26" s="56" t="s">
        <v>570</v>
      </c>
    </row>
    <row r="27" spans="1:4">
      <c r="A27" s="56">
        <v>26</v>
      </c>
      <c r="B27" s="56" t="s">
        <v>561</v>
      </c>
      <c r="C27" s="56" t="s">
        <v>571</v>
      </c>
      <c r="D27" s="56" t="s">
        <v>572</v>
      </c>
    </row>
    <row r="28" spans="1:4">
      <c r="A28" s="56">
        <v>27</v>
      </c>
      <c r="B28" s="56" t="s">
        <v>561</v>
      </c>
      <c r="C28" s="56" t="s">
        <v>573</v>
      </c>
      <c r="D28" s="56" t="s">
        <v>574</v>
      </c>
    </row>
    <row r="29" spans="1:4">
      <c r="A29" s="56">
        <v>28</v>
      </c>
      <c r="B29" s="56" t="s">
        <v>561</v>
      </c>
      <c r="C29" s="56" t="s">
        <v>575</v>
      </c>
      <c r="D29" s="56" t="s">
        <v>576</v>
      </c>
    </row>
    <row r="30" spans="1:4">
      <c r="A30" s="56">
        <v>29</v>
      </c>
      <c r="B30" s="56" t="s">
        <v>561</v>
      </c>
      <c r="C30" s="56" t="s">
        <v>577</v>
      </c>
      <c r="D30" s="56" t="s">
        <v>578</v>
      </c>
    </row>
    <row r="31" spans="1:4">
      <c r="A31" s="56">
        <v>30</v>
      </c>
      <c r="B31" s="56" t="s">
        <v>561</v>
      </c>
      <c r="C31" s="56" t="s">
        <v>579</v>
      </c>
      <c r="D31" s="56" t="s">
        <v>580</v>
      </c>
    </row>
    <row r="32" spans="1:4">
      <c r="A32" s="56">
        <v>31</v>
      </c>
      <c r="B32" s="56" t="s">
        <v>581</v>
      </c>
      <c r="C32" s="56" t="s">
        <v>583</v>
      </c>
      <c r="D32" s="56" t="s">
        <v>584</v>
      </c>
    </row>
    <row r="33" spans="1:4">
      <c r="A33" s="56">
        <v>32</v>
      </c>
      <c r="B33" s="56" t="s">
        <v>581</v>
      </c>
      <c r="C33" s="56" t="s">
        <v>581</v>
      </c>
      <c r="D33" s="56" t="s">
        <v>582</v>
      </c>
    </row>
    <row r="34" spans="1:4">
      <c r="A34" s="56">
        <v>33</v>
      </c>
      <c r="B34" s="56" t="s">
        <v>581</v>
      </c>
      <c r="C34" s="56" t="s">
        <v>585</v>
      </c>
      <c r="D34" s="56" t="s">
        <v>586</v>
      </c>
    </row>
    <row r="35" spans="1:4">
      <c r="A35" s="56">
        <v>34</v>
      </c>
      <c r="B35" s="56" t="s">
        <v>581</v>
      </c>
      <c r="C35" s="56" t="s">
        <v>587</v>
      </c>
      <c r="D35" s="56" t="s">
        <v>588</v>
      </c>
    </row>
    <row r="36" spans="1:4">
      <c r="A36" s="56">
        <v>35</v>
      </c>
      <c r="B36" s="56" t="s">
        <v>581</v>
      </c>
      <c r="C36" s="56" t="s">
        <v>589</v>
      </c>
      <c r="D36" s="56" t="s">
        <v>590</v>
      </c>
    </row>
    <row r="37" spans="1:4">
      <c r="A37" s="56">
        <v>36</v>
      </c>
      <c r="B37" s="56" t="s">
        <v>581</v>
      </c>
      <c r="C37" s="56" t="s">
        <v>591</v>
      </c>
      <c r="D37" s="56" t="s">
        <v>592</v>
      </c>
    </row>
    <row r="38" spans="1:4">
      <c r="A38" s="56">
        <v>37</v>
      </c>
      <c r="B38" s="56" t="s">
        <v>581</v>
      </c>
      <c r="C38" s="56" t="s">
        <v>593</v>
      </c>
      <c r="D38" s="56" t="s">
        <v>594</v>
      </c>
    </row>
    <row r="39" spans="1:4">
      <c r="A39" s="56">
        <v>38</v>
      </c>
      <c r="B39" s="56" t="s">
        <v>595</v>
      </c>
      <c r="C39" s="56" t="s">
        <v>597</v>
      </c>
      <c r="D39" s="56" t="s">
        <v>598</v>
      </c>
    </row>
    <row r="40" spans="1:4">
      <c r="A40" s="56">
        <v>39</v>
      </c>
      <c r="B40" s="56" t="s">
        <v>595</v>
      </c>
      <c r="C40" s="56" t="s">
        <v>599</v>
      </c>
      <c r="D40" s="56" t="s">
        <v>600</v>
      </c>
    </row>
    <row r="41" spans="1:4">
      <c r="A41" s="56">
        <v>40</v>
      </c>
      <c r="B41" s="56" t="s">
        <v>595</v>
      </c>
      <c r="C41" s="56" t="s">
        <v>601</v>
      </c>
      <c r="D41" s="56" t="s">
        <v>602</v>
      </c>
    </row>
    <row r="42" spans="1:4">
      <c r="A42" s="56">
        <v>41</v>
      </c>
      <c r="B42" s="56" t="s">
        <v>595</v>
      </c>
      <c r="C42" s="56" t="s">
        <v>603</v>
      </c>
      <c r="D42" s="56" t="s">
        <v>604</v>
      </c>
    </row>
    <row r="43" spans="1:4">
      <c r="A43" s="56">
        <v>42</v>
      </c>
      <c r="B43" s="56" t="s">
        <v>595</v>
      </c>
      <c r="C43" s="56" t="s">
        <v>605</v>
      </c>
      <c r="D43" s="56" t="s">
        <v>606</v>
      </c>
    </row>
    <row r="44" spans="1:4">
      <c r="A44" s="56">
        <v>43</v>
      </c>
      <c r="B44" s="56" t="s">
        <v>595</v>
      </c>
      <c r="C44" s="56" t="s">
        <v>595</v>
      </c>
      <c r="D44" s="56" t="s">
        <v>596</v>
      </c>
    </row>
    <row r="45" spans="1:4">
      <c r="A45" s="56">
        <v>44</v>
      </c>
      <c r="B45" s="56" t="s">
        <v>595</v>
      </c>
      <c r="C45" s="56" t="s">
        <v>607</v>
      </c>
      <c r="D45" s="56" t="s">
        <v>608</v>
      </c>
    </row>
    <row r="46" spans="1:4">
      <c r="A46" s="56">
        <v>45</v>
      </c>
      <c r="B46" s="56" t="s">
        <v>595</v>
      </c>
      <c r="C46" s="56" t="s">
        <v>609</v>
      </c>
      <c r="D46" s="56" t="s">
        <v>610</v>
      </c>
    </row>
    <row r="47" spans="1:4">
      <c r="A47" s="56">
        <v>46</v>
      </c>
      <c r="B47" s="56" t="s">
        <v>611</v>
      </c>
      <c r="C47" s="56" t="s">
        <v>613</v>
      </c>
      <c r="D47" s="56" t="s">
        <v>614</v>
      </c>
    </row>
    <row r="48" spans="1:4">
      <c r="A48" s="56">
        <v>47</v>
      </c>
      <c r="B48" s="56" t="s">
        <v>611</v>
      </c>
      <c r="C48" s="56" t="s">
        <v>615</v>
      </c>
      <c r="D48" s="56" t="s">
        <v>616</v>
      </c>
    </row>
    <row r="49" spans="1:4">
      <c r="A49" s="56">
        <v>48</v>
      </c>
      <c r="B49" s="56" t="s">
        <v>611</v>
      </c>
      <c r="C49" s="56" t="s">
        <v>611</v>
      </c>
      <c r="D49" s="56" t="s">
        <v>612</v>
      </c>
    </row>
    <row r="50" spans="1:4">
      <c r="A50" s="56">
        <v>49</v>
      </c>
      <c r="B50" s="56" t="s">
        <v>611</v>
      </c>
      <c r="C50" s="56" t="s">
        <v>617</v>
      </c>
      <c r="D50" s="56" t="s">
        <v>618</v>
      </c>
    </row>
    <row r="51" spans="1:4">
      <c r="A51" s="56">
        <v>50</v>
      </c>
      <c r="B51" s="56" t="s">
        <v>611</v>
      </c>
      <c r="C51" s="56" t="s">
        <v>619</v>
      </c>
      <c r="D51" s="56" t="s">
        <v>620</v>
      </c>
    </row>
    <row r="52" spans="1:4">
      <c r="A52" s="56">
        <v>51</v>
      </c>
      <c r="B52" s="56" t="s">
        <v>611</v>
      </c>
      <c r="C52" s="56" t="s">
        <v>621</v>
      </c>
      <c r="D52" s="56" t="s">
        <v>622</v>
      </c>
    </row>
    <row r="53" spans="1:4">
      <c r="A53" s="56">
        <v>52</v>
      </c>
      <c r="B53" s="56" t="s">
        <v>611</v>
      </c>
      <c r="C53" s="56" t="s">
        <v>623</v>
      </c>
      <c r="D53" s="56" t="s">
        <v>624</v>
      </c>
    </row>
    <row r="54" spans="1:4">
      <c r="A54" s="56">
        <v>53</v>
      </c>
      <c r="B54" s="56" t="s">
        <v>611</v>
      </c>
      <c r="C54" s="56" t="s">
        <v>625</v>
      </c>
      <c r="D54" s="56" t="s">
        <v>626</v>
      </c>
    </row>
    <row r="55" spans="1:4">
      <c r="A55" s="56">
        <v>54</v>
      </c>
      <c r="B55" s="56" t="s">
        <v>627</v>
      </c>
      <c r="C55" s="56" t="s">
        <v>627</v>
      </c>
      <c r="D55" s="56" t="s">
        <v>628</v>
      </c>
    </row>
    <row r="56" spans="1:4">
      <c r="A56" s="56">
        <v>55</v>
      </c>
      <c r="B56" s="56" t="s">
        <v>629</v>
      </c>
      <c r="C56" s="56" t="s">
        <v>629</v>
      </c>
      <c r="D56" s="56" t="s">
        <v>630</v>
      </c>
    </row>
    <row r="57" spans="1:4">
      <c r="A57" s="56">
        <v>56</v>
      </c>
      <c r="B57" s="56" t="s">
        <v>631</v>
      </c>
      <c r="C57" s="56" t="s">
        <v>631</v>
      </c>
      <c r="D57" s="56" t="s">
        <v>632</v>
      </c>
    </row>
    <row r="58" spans="1:4">
      <c r="A58" s="56">
        <v>57</v>
      </c>
      <c r="B58" s="56" t="s">
        <v>633</v>
      </c>
      <c r="C58" s="56" t="s">
        <v>633</v>
      </c>
      <c r="D58" s="56" t="s">
        <v>634</v>
      </c>
    </row>
    <row r="59" spans="1:4">
      <c r="A59" s="56">
        <v>58</v>
      </c>
      <c r="B59" s="56" t="s">
        <v>635</v>
      </c>
      <c r="C59" s="56" t="s">
        <v>635</v>
      </c>
      <c r="D59" s="56" t="s">
        <v>636</v>
      </c>
    </row>
    <row r="60" spans="1:4">
      <c r="A60" s="56">
        <v>59</v>
      </c>
      <c r="B60" s="56" t="s">
        <v>637</v>
      </c>
      <c r="C60" s="56" t="s">
        <v>637</v>
      </c>
      <c r="D60" s="56" t="s">
        <v>638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640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360</v>
      </c>
      <c r="C2" s="147" t="s">
        <v>201</v>
      </c>
    </row>
    <row r="3" spans="1:3">
      <c r="A3" s="147">
        <v>4190415</v>
      </c>
      <c r="B3" s="147" t="s">
        <v>361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158</vt:i4>
      </vt:variant>
    </vt:vector>
  </HeadingPairs>
  <TitlesOfParts>
    <vt:vector size="167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Сведения об изменении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obj_List02_22</vt:lpstr>
      <vt:lpstr>obj_List02_25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Galanova</cp:lastModifiedBy>
  <dcterms:created xsi:type="dcterms:W3CDTF">2014-08-18T08:57:48Z</dcterms:created>
  <dcterms:modified xsi:type="dcterms:W3CDTF">2019-11-15T04:21:52Z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