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SK\Lok (D)\РСК Ямала\ОДС\Инженер по режимам\Отчёты\Плановые отчёты\2021\Салехардэнерго\20200311\"/>
    </mc:Choice>
  </mc:AlternateContent>
  <bookViews>
    <workbookView xWindow="0" yWindow="0" windowWidth="14490" windowHeight="12390" activeTab="2"/>
  </bookViews>
  <sheets>
    <sheet name="1-е_полуг" sheetId="1" r:id="rId1"/>
    <sheet name="2-е_полуг" sheetId="2" r:id="rId2"/>
    <sheet name="год" sheetId="3" r:id="rId3"/>
  </sheets>
  <calcPr calcId="152511"/>
</workbook>
</file>

<file path=xl/calcChain.xml><?xml version="1.0" encoding="utf-8"?>
<calcChain xmlns="http://schemas.openxmlformats.org/spreadsheetml/2006/main">
  <c r="G11" i="2" l="1"/>
  <c r="L11" i="2" s="1"/>
  <c r="F11" i="2"/>
  <c r="K11" i="2" s="1"/>
  <c r="G11" i="1"/>
  <c r="F11" i="1"/>
  <c r="K11" i="1" s="1"/>
  <c r="L11" i="1"/>
  <c r="G15" i="1"/>
  <c r="L15" i="1" s="1"/>
  <c r="J9" i="1"/>
  <c r="K9" i="1"/>
  <c r="L9" i="1"/>
  <c r="E8" i="1"/>
  <c r="J8" i="1" s="1"/>
  <c r="J9" i="2"/>
  <c r="J8" i="2" s="1"/>
  <c r="K9" i="2"/>
  <c r="L9" i="2"/>
  <c r="E8" i="2"/>
  <c r="E15" i="2"/>
  <c r="C9" i="2"/>
  <c r="L45" i="2"/>
  <c r="L44" i="2"/>
  <c r="L42" i="2"/>
  <c r="L36" i="2"/>
  <c r="L35" i="2"/>
  <c r="L33" i="2"/>
  <c r="L27" i="2"/>
  <c r="L26" i="2"/>
  <c r="L24" i="2"/>
  <c r="K12" i="2"/>
  <c r="L12" i="2"/>
  <c r="G18" i="1"/>
  <c r="L18" i="1" s="1"/>
  <c r="G17" i="1"/>
  <c r="L17" i="1" s="1"/>
  <c r="L45" i="1"/>
  <c r="L44" i="1"/>
  <c r="L42" i="1"/>
  <c r="L36" i="1"/>
  <c r="L35" i="1"/>
  <c r="L27" i="1"/>
  <c r="L26" i="1"/>
  <c r="L24" i="1"/>
  <c r="K12" i="1"/>
  <c r="L12" i="1"/>
  <c r="L52" i="2"/>
  <c r="L46" i="2"/>
  <c r="K46" i="2"/>
  <c r="L37" i="2"/>
  <c r="K37" i="2"/>
  <c r="L28" i="2"/>
  <c r="K28" i="2"/>
  <c r="K25" i="2"/>
  <c r="K23" i="2" s="1"/>
  <c r="K52" i="1"/>
  <c r="L52" i="1"/>
  <c r="L34" i="2" l="1"/>
  <c r="L32" i="2" s="1"/>
  <c r="L33" i="1"/>
  <c r="K34" i="2"/>
  <c r="K32" i="2" s="1"/>
  <c r="K43" i="2"/>
  <c r="K41" i="2" s="1"/>
  <c r="L43" i="1"/>
  <c r="L34" i="1"/>
  <c r="K43" i="1"/>
  <c r="K34" i="1"/>
  <c r="L25" i="2"/>
  <c r="L23" i="2" s="1"/>
  <c r="K52" i="2"/>
  <c r="L43" i="2"/>
  <c r="L41" i="2" s="1"/>
  <c r="F52" i="1" l="1"/>
  <c r="F43" i="1"/>
  <c r="F34" i="1"/>
  <c r="F18" i="1"/>
  <c r="C26" i="1"/>
  <c r="G52" i="2"/>
  <c r="C53" i="2"/>
  <c r="C45" i="2"/>
  <c r="C44" i="2"/>
  <c r="C36" i="2"/>
  <c r="C35" i="2"/>
  <c r="G25" i="2"/>
  <c r="G17" i="2"/>
  <c r="L17" i="2" s="1"/>
  <c r="F25" i="2"/>
  <c r="C27" i="1"/>
  <c r="L10" i="1"/>
  <c r="K10" i="1"/>
  <c r="J10" i="1"/>
  <c r="I10" i="1"/>
  <c r="G10" i="1"/>
  <c r="F10" i="1"/>
  <c r="F8" i="1" s="1"/>
  <c r="K8" i="1" s="1"/>
  <c r="E10" i="1"/>
  <c r="D10" i="1"/>
  <c r="L10" i="2"/>
  <c r="K10" i="2"/>
  <c r="J10" i="2"/>
  <c r="I10" i="2"/>
  <c r="C58" i="2"/>
  <c r="C57" i="2"/>
  <c r="C56" i="2"/>
  <c r="G55" i="2"/>
  <c r="F55" i="2"/>
  <c r="E55" i="2"/>
  <c r="D55" i="2"/>
  <c r="F52" i="2"/>
  <c r="F50" i="2" s="1"/>
  <c r="E52" i="2"/>
  <c r="D52" i="2"/>
  <c r="C49" i="2"/>
  <c r="C48" i="2"/>
  <c r="C47" i="2"/>
  <c r="G46" i="2"/>
  <c r="F46" i="2"/>
  <c r="E46" i="2"/>
  <c r="D46" i="2"/>
  <c r="E43" i="2"/>
  <c r="D43" i="2"/>
  <c r="C40" i="2"/>
  <c r="C39" i="2"/>
  <c r="C38" i="2"/>
  <c r="G37" i="2"/>
  <c r="F37" i="2"/>
  <c r="E37" i="2"/>
  <c r="D37" i="2"/>
  <c r="G34" i="2"/>
  <c r="E34" i="2"/>
  <c r="D34" i="2"/>
  <c r="C31" i="2"/>
  <c r="C30" i="2"/>
  <c r="C29" i="2"/>
  <c r="G28" i="2"/>
  <c r="F28" i="2"/>
  <c r="E28" i="2"/>
  <c r="D28" i="2"/>
  <c r="C27" i="2"/>
  <c r="E25" i="2"/>
  <c r="E23" i="2" s="1"/>
  <c r="D25" i="2"/>
  <c r="G22" i="2"/>
  <c r="F22" i="2"/>
  <c r="E22" i="2"/>
  <c r="D22" i="2"/>
  <c r="G21" i="2"/>
  <c r="F21" i="2"/>
  <c r="E21" i="2"/>
  <c r="D21" i="2"/>
  <c r="G20" i="2"/>
  <c r="F20" i="2"/>
  <c r="F19" i="2" s="1"/>
  <c r="E20" i="2"/>
  <c r="D20" i="2"/>
  <c r="G18" i="2"/>
  <c r="L18" i="2" s="1"/>
  <c r="F18" i="2"/>
  <c r="E18" i="2"/>
  <c r="D18" i="2"/>
  <c r="E17" i="2"/>
  <c r="D17" i="2"/>
  <c r="D15" i="2"/>
  <c r="C13" i="2"/>
  <c r="C12" i="2"/>
  <c r="C11" i="2"/>
  <c r="G10" i="2"/>
  <c r="F10" i="2"/>
  <c r="F8" i="2" s="1"/>
  <c r="K8" i="2" s="1"/>
  <c r="E10" i="2"/>
  <c r="D10" i="2"/>
  <c r="C67" i="1"/>
  <c r="C66" i="1"/>
  <c r="C65" i="1"/>
  <c r="G64" i="1"/>
  <c r="F64" i="1"/>
  <c r="E64" i="1"/>
  <c r="D64" i="1"/>
  <c r="C63" i="1"/>
  <c r="C62" i="1"/>
  <c r="G61" i="1"/>
  <c r="F61" i="1"/>
  <c r="E61" i="1"/>
  <c r="D61" i="1"/>
  <c r="C60" i="1"/>
  <c r="C58" i="1"/>
  <c r="C57" i="1"/>
  <c r="C56" i="1"/>
  <c r="G55" i="1"/>
  <c r="F55" i="1"/>
  <c r="E55" i="1"/>
  <c r="D55" i="1"/>
  <c r="C54" i="1"/>
  <c r="G52" i="1"/>
  <c r="C51" i="1" s="1"/>
  <c r="E52" i="1"/>
  <c r="D52" i="1"/>
  <c r="D50" i="1" s="1"/>
  <c r="C49" i="1"/>
  <c r="C48" i="1"/>
  <c r="C47" i="1"/>
  <c r="G46" i="1"/>
  <c r="F46" i="1"/>
  <c r="E46" i="1"/>
  <c r="D46" i="1"/>
  <c r="C45" i="1"/>
  <c r="G43" i="1"/>
  <c r="E43" i="1"/>
  <c r="E41" i="1" s="1"/>
  <c r="D43" i="1"/>
  <c r="D41" i="1" s="1"/>
  <c r="C40" i="1"/>
  <c r="C39" i="1"/>
  <c r="C38" i="1"/>
  <c r="G37" i="1"/>
  <c r="F37" i="1"/>
  <c r="E37" i="1"/>
  <c r="D37" i="1"/>
  <c r="C36" i="1"/>
  <c r="G34" i="1"/>
  <c r="E34" i="1"/>
  <c r="D34" i="1"/>
  <c r="C31" i="1"/>
  <c r="C30" i="1"/>
  <c r="C29" i="1"/>
  <c r="G28" i="1"/>
  <c r="F28" i="1"/>
  <c r="E28" i="1"/>
  <c r="D28" i="1"/>
  <c r="F25" i="1"/>
  <c r="E25" i="1"/>
  <c r="D25" i="1"/>
  <c r="G22" i="1"/>
  <c r="F22" i="1"/>
  <c r="E22" i="1"/>
  <c r="D22" i="1"/>
  <c r="G21" i="1"/>
  <c r="F21" i="1"/>
  <c r="E21" i="1"/>
  <c r="D21" i="1"/>
  <c r="G20" i="1"/>
  <c r="G19" i="1" s="1"/>
  <c r="F20" i="1"/>
  <c r="F19" i="1" s="1"/>
  <c r="E20" i="1"/>
  <c r="D20" i="1"/>
  <c r="E18" i="1"/>
  <c r="D18" i="1"/>
  <c r="E17" i="1"/>
  <c r="D17" i="1"/>
  <c r="E15" i="1"/>
  <c r="D15" i="1"/>
  <c r="C13" i="1"/>
  <c r="C12" i="1"/>
  <c r="C11" i="1"/>
  <c r="C22" i="1" l="1"/>
  <c r="C61" i="1"/>
  <c r="G59" i="1"/>
  <c r="D16" i="2"/>
  <c r="C55" i="1"/>
  <c r="E16" i="1"/>
  <c r="D32" i="2"/>
  <c r="E32" i="2"/>
  <c r="E50" i="2"/>
  <c r="D23" i="2"/>
  <c r="C51" i="2"/>
  <c r="C42" i="1"/>
  <c r="G41" i="1"/>
  <c r="C64" i="1"/>
  <c r="H10" i="1"/>
  <c r="C46" i="1"/>
  <c r="C28" i="1"/>
  <c r="C37" i="1"/>
  <c r="E50" i="1"/>
  <c r="F59" i="1"/>
  <c r="E19" i="2"/>
  <c r="E16" i="2"/>
  <c r="G32" i="2"/>
  <c r="C10" i="2"/>
  <c r="C10" i="1"/>
  <c r="C21" i="2"/>
  <c r="C28" i="2"/>
  <c r="C25" i="2"/>
  <c r="E14" i="2"/>
  <c r="C22" i="2"/>
  <c r="C54" i="2"/>
  <c r="C20" i="2"/>
  <c r="G19" i="2"/>
  <c r="C37" i="2"/>
  <c r="C46" i="2"/>
  <c r="G43" i="2"/>
  <c r="E19" i="1"/>
  <c r="G50" i="1"/>
  <c r="E23" i="1"/>
  <c r="F23" i="1"/>
  <c r="F50" i="1"/>
  <c r="C21" i="1"/>
  <c r="C43" i="1"/>
  <c r="C53" i="1"/>
  <c r="C44" i="1"/>
  <c r="F41" i="1"/>
  <c r="F17" i="1"/>
  <c r="G32" i="1"/>
  <c r="C18" i="1"/>
  <c r="C35" i="1"/>
  <c r="G16" i="1"/>
  <c r="G14" i="1" s="1"/>
  <c r="G8" i="1" s="1"/>
  <c r="C8" i="1" s="1"/>
  <c r="C34" i="1"/>
  <c r="C52" i="2"/>
  <c r="G50" i="2"/>
  <c r="F43" i="2"/>
  <c r="F41" i="2" s="1"/>
  <c r="F34" i="2"/>
  <c r="G16" i="2"/>
  <c r="C26" i="2"/>
  <c r="C18" i="2"/>
  <c r="F23" i="2"/>
  <c r="F17" i="2"/>
  <c r="F16" i="2" s="1"/>
  <c r="C52" i="1"/>
  <c r="G25" i="1"/>
  <c r="E41" i="2"/>
  <c r="D50" i="2"/>
  <c r="C55" i="2"/>
  <c r="D19" i="2"/>
  <c r="D41" i="2"/>
  <c r="D19" i="1"/>
  <c r="C20" i="1"/>
  <c r="D23" i="1"/>
  <c r="E59" i="1"/>
  <c r="D16" i="1"/>
  <c r="D14" i="1" s="1"/>
  <c r="D32" i="1"/>
  <c r="D59" i="1"/>
  <c r="L8" i="1" l="1"/>
  <c r="H8" i="1" s="1"/>
  <c r="E14" i="1"/>
  <c r="E68" i="1" s="1"/>
  <c r="C41" i="1"/>
  <c r="C33" i="1"/>
  <c r="F15" i="1"/>
  <c r="C19" i="1"/>
  <c r="F32" i="1"/>
  <c r="C32" i="1" s="1"/>
  <c r="C59" i="1"/>
  <c r="C42" i="2"/>
  <c r="G41" i="2"/>
  <c r="C41" i="2" s="1"/>
  <c r="C19" i="2"/>
  <c r="D14" i="2"/>
  <c r="C24" i="2"/>
  <c r="G15" i="2"/>
  <c r="L15" i="2" s="1"/>
  <c r="G23" i="2"/>
  <c r="C23" i="2" s="1"/>
  <c r="C50" i="1"/>
  <c r="C34" i="2"/>
  <c r="C43" i="2"/>
  <c r="C17" i="1"/>
  <c r="F16" i="1"/>
  <c r="C50" i="2"/>
  <c r="C17" i="2"/>
  <c r="C16" i="2"/>
  <c r="C25" i="1"/>
  <c r="D68" i="1"/>
  <c r="H67" i="2"/>
  <c r="H66" i="2"/>
  <c r="H65" i="2"/>
  <c r="L64" i="2"/>
  <c r="K64" i="2"/>
  <c r="J64" i="2"/>
  <c r="I64" i="2"/>
  <c r="H63" i="2"/>
  <c r="H62" i="2"/>
  <c r="L61" i="2"/>
  <c r="K61" i="2"/>
  <c r="J61" i="2"/>
  <c r="I61" i="2"/>
  <c r="H60" i="2"/>
  <c r="H58" i="2"/>
  <c r="H57" i="2"/>
  <c r="H56" i="2"/>
  <c r="L55" i="2"/>
  <c r="L50" i="2" s="1"/>
  <c r="K55" i="2"/>
  <c r="K50" i="2" s="1"/>
  <c r="J55" i="2"/>
  <c r="I55" i="2"/>
  <c r="J52" i="2"/>
  <c r="I52" i="2"/>
  <c r="H49" i="2"/>
  <c r="H48" i="2"/>
  <c r="H47" i="2"/>
  <c r="J46" i="2"/>
  <c r="I46" i="2"/>
  <c r="J43" i="2"/>
  <c r="I43" i="2"/>
  <c r="H40" i="2"/>
  <c r="H39" i="2"/>
  <c r="H38" i="2"/>
  <c r="J37" i="2"/>
  <c r="I37" i="2"/>
  <c r="J34" i="2"/>
  <c r="I34" i="2"/>
  <c r="H31" i="2"/>
  <c r="H30" i="2"/>
  <c r="H29" i="2"/>
  <c r="J28" i="2"/>
  <c r="I28" i="2"/>
  <c r="J25" i="2"/>
  <c r="I25" i="2"/>
  <c r="L22" i="2"/>
  <c r="K22" i="2"/>
  <c r="J22" i="2"/>
  <c r="I22" i="2"/>
  <c r="L21" i="2"/>
  <c r="K21" i="2"/>
  <c r="J21" i="2"/>
  <c r="I21" i="2"/>
  <c r="L20" i="2"/>
  <c r="K20" i="2"/>
  <c r="J20" i="2"/>
  <c r="J19" i="2" s="1"/>
  <c r="I20" i="2"/>
  <c r="J18" i="2"/>
  <c r="I18" i="2"/>
  <c r="J17" i="2"/>
  <c r="I17" i="2"/>
  <c r="J15" i="2"/>
  <c r="I15" i="2"/>
  <c r="L55" i="1"/>
  <c r="K55" i="1"/>
  <c r="J55" i="1"/>
  <c r="I55" i="1"/>
  <c r="J52" i="1"/>
  <c r="I52" i="1"/>
  <c r="L46" i="1"/>
  <c r="K46" i="1"/>
  <c r="J46" i="1"/>
  <c r="I46" i="1"/>
  <c r="J43" i="1"/>
  <c r="I43" i="1"/>
  <c r="L37" i="1"/>
  <c r="K37" i="1"/>
  <c r="J37" i="1"/>
  <c r="I37" i="1"/>
  <c r="J34" i="1"/>
  <c r="I34" i="1"/>
  <c r="J16" i="2" l="1"/>
  <c r="K59" i="2"/>
  <c r="F14" i="1"/>
  <c r="F68" i="1" s="1"/>
  <c r="J59" i="2"/>
  <c r="C33" i="2"/>
  <c r="F15" i="2"/>
  <c r="F14" i="2" s="1"/>
  <c r="I16" i="2"/>
  <c r="F32" i="2"/>
  <c r="C32" i="2" s="1"/>
  <c r="G14" i="2"/>
  <c r="G8" i="2" s="1"/>
  <c r="C24" i="1"/>
  <c r="G23" i="1"/>
  <c r="C23" i="1" s="1"/>
  <c r="C16" i="1"/>
  <c r="H44" i="2"/>
  <c r="K18" i="2"/>
  <c r="H54" i="2"/>
  <c r="H37" i="2"/>
  <c r="H21" i="2"/>
  <c r="H22" i="2"/>
  <c r="H36" i="2"/>
  <c r="I50" i="2"/>
  <c r="J23" i="2"/>
  <c r="H45" i="2"/>
  <c r="H20" i="2"/>
  <c r="L19" i="2"/>
  <c r="H28" i="2"/>
  <c r="H35" i="2"/>
  <c r="H43" i="2"/>
  <c r="H55" i="2"/>
  <c r="H64" i="2"/>
  <c r="H27" i="2"/>
  <c r="I32" i="2"/>
  <c r="H46" i="2"/>
  <c r="H61" i="2"/>
  <c r="L59" i="2"/>
  <c r="J14" i="2"/>
  <c r="H26" i="2"/>
  <c r="I23" i="2"/>
  <c r="J32" i="2"/>
  <c r="J41" i="2"/>
  <c r="H53" i="2"/>
  <c r="I59" i="2"/>
  <c r="K19" i="2"/>
  <c r="I41" i="2"/>
  <c r="J50" i="2"/>
  <c r="K17" i="2"/>
  <c r="I19" i="2"/>
  <c r="L8" i="2" l="1"/>
  <c r="H8" i="2" s="1"/>
  <c r="C8" i="2"/>
  <c r="C14" i="2"/>
  <c r="C15" i="2"/>
  <c r="C15" i="1"/>
  <c r="H52" i="2"/>
  <c r="L16" i="2"/>
  <c r="H25" i="2"/>
  <c r="H59" i="2"/>
  <c r="H18" i="2"/>
  <c r="K16" i="2"/>
  <c r="H17" i="2"/>
  <c r="H34" i="2"/>
  <c r="H19" i="2"/>
  <c r="I14" i="2"/>
  <c r="C67" i="2"/>
  <c r="C66" i="2"/>
  <c r="C65" i="2"/>
  <c r="G64" i="2"/>
  <c r="F64" i="2"/>
  <c r="E64" i="2"/>
  <c r="D64" i="2"/>
  <c r="C63" i="2"/>
  <c r="C62" i="2"/>
  <c r="G61" i="2"/>
  <c r="F61" i="2"/>
  <c r="F59" i="2" s="1"/>
  <c r="E61" i="2"/>
  <c r="D61" i="2"/>
  <c r="C60" i="2"/>
  <c r="H16" i="2" l="1"/>
  <c r="G68" i="1"/>
  <c r="C68" i="1" s="1"/>
  <c r="C9" i="1" s="1"/>
  <c r="C14" i="1"/>
  <c r="G59" i="2"/>
  <c r="C64" i="2"/>
  <c r="H33" i="2"/>
  <c r="H32" i="2"/>
  <c r="E59" i="2"/>
  <c r="E68" i="2"/>
  <c r="C61" i="2"/>
  <c r="D59" i="2"/>
  <c r="H24" i="2"/>
  <c r="M13" i="1" l="1"/>
  <c r="H50" i="2"/>
  <c r="H51" i="2"/>
  <c r="C59" i="2"/>
  <c r="H23" i="2"/>
  <c r="L14" i="2"/>
  <c r="F68" i="2"/>
  <c r="G68" i="2"/>
  <c r="H41" i="2" l="1"/>
  <c r="H42" i="2"/>
  <c r="K15" i="2"/>
  <c r="D68" i="2"/>
  <c r="C68" i="2" s="1"/>
  <c r="H15" i="2" l="1"/>
  <c r="K14" i="2"/>
  <c r="H14" i="2" s="1"/>
  <c r="K25" i="1"/>
  <c r="L25" i="1"/>
  <c r="H30" i="1" l="1"/>
  <c r="K68" i="2" l="1"/>
  <c r="L68" i="2"/>
  <c r="J68" i="2"/>
  <c r="I68" i="2"/>
  <c r="H10" i="2"/>
  <c r="H68" i="2" s="1"/>
  <c r="L13" i="3" l="1"/>
  <c r="K13" i="3"/>
  <c r="J13" i="3"/>
  <c r="I13" i="3"/>
  <c r="L12" i="3"/>
  <c r="K12" i="3"/>
  <c r="J12" i="3"/>
  <c r="I12" i="3"/>
  <c r="L11" i="3"/>
  <c r="K11" i="3"/>
  <c r="J11" i="3"/>
  <c r="J10" i="3" s="1"/>
  <c r="I11" i="3"/>
  <c r="I10" i="3" s="1"/>
  <c r="L10" i="3" l="1"/>
  <c r="K10" i="3"/>
  <c r="I24" i="3"/>
  <c r="J24" i="3"/>
  <c r="K24" i="3"/>
  <c r="L24" i="3"/>
  <c r="I26" i="3"/>
  <c r="J26" i="3"/>
  <c r="K26" i="3"/>
  <c r="L26" i="3"/>
  <c r="I27" i="3"/>
  <c r="J27" i="3"/>
  <c r="K27" i="3"/>
  <c r="L27" i="3"/>
  <c r="I29" i="3"/>
  <c r="J29" i="3"/>
  <c r="K29" i="3"/>
  <c r="L29" i="3"/>
  <c r="I30" i="3"/>
  <c r="J30" i="3"/>
  <c r="I31" i="3"/>
  <c r="J31" i="3"/>
  <c r="K31" i="3"/>
  <c r="I33" i="3"/>
  <c r="J33" i="3"/>
  <c r="K33" i="3"/>
  <c r="L33" i="3"/>
  <c r="I35" i="3"/>
  <c r="J35" i="3"/>
  <c r="K35" i="3"/>
  <c r="L35" i="3"/>
  <c r="I36" i="3"/>
  <c r="J36" i="3"/>
  <c r="K36" i="3"/>
  <c r="L36" i="3"/>
  <c r="I38" i="3"/>
  <c r="J38" i="3"/>
  <c r="K38" i="3"/>
  <c r="L38" i="3"/>
  <c r="I39" i="3"/>
  <c r="J39" i="3"/>
  <c r="K39" i="3"/>
  <c r="L39" i="3"/>
  <c r="I40" i="3"/>
  <c r="J40" i="3"/>
  <c r="K40" i="3"/>
  <c r="L40" i="3"/>
  <c r="L37" i="3" s="1"/>
  <c r="I42" i="3"/>
  <c r="J42" i="3"/>
  <c r="K42" i="3"/>
  <c r="L42" i="3"/>
  <c r="I44" i="3"/>
  <c r="J44" i="3"/>
  <c r="K44" i="3"/>
  <c r="L44" i="3"/>
  <c r="I45" i="3"/>
  <c r="J45" i="3"/>
  <c r="K45" i="3"/>
  <c r="L45" i="3"/>
  <c r="I47" i="3"/>
  <c r="J47" i="3"/>
  <c r="K47" i="3"/>
  <c r="L47" i="3"/>
  <c r="I48" i="3"/>
  <c r="J48" i="3"/>
  <c r="L48" i="3"/>
  <c r="I49" i="3"/>
  <c r="J49" i="3"/>
  <c r="L49" i="3"/>
  <c r="I51" i="3"/>
  <c r="J51" i="3"/>
  <c r="K51" i="3"/>
  <c r="L51" i="3"/>
  <c r="I53" i="3"/>
  <c r="J53" i="3"/>
  <c r="K53" i="3"/>
  <c r="L53" i="3"/>
  <c r="I54" i="3"/>
  <c r="J54" i="3"/>
  <c r="K54" i="3"/>
  <c r="L54" i="3"/>
  <c r="I56" i="3"/>
  <c r="J56" i="3"/>
  <c r="K56" i="3"/>
  <c r="L56" i="3"/>
  <c r="I57" i="3"/>
  <c r="J57" i="3"/>
  <c r="K57" i="3"/>
  <c r="L57" i="3"/>
  <c r="I58" i="3"/>
  <c r="J58" i="3"/>
  <c r="K58" i="3"/>
  <c r="L58" i="3"/>
  <c r="I60" i="3"/>
  <c r="J60" i="3"/>
  <c r="K60" i="3"/>
  <c r="L60" i="3"/>
  <c r="I62" i="3"/>
  <c r="J62" i="3"/>
  <c r="K62" i="3"/>
  <c r="L62" i="3"/>
  <c r="I63" i="3"/>
  <c r="J63" i="3"/>
  <c r="K63" i="3"/>
  <c r="L63" i="3"/>
  <c r="I65" i="3"/>
  <c r="J65" i="3"/>
  <c r="K65" i="3"/>
  <c r="L65" i="3"/>
  <c r="I66" i="3"/>
  <c r="J66" i="3"/>
  <c r="K66" i="3"/>
  <c r="L66" i="3"/>
  <c r="I67" i="3"/>
  <c r="J67" i="3"/>
  <c r="K67" i="3"/>
  <c r="L67" i="3"/>
  <c r="K49" i="3"/>
  <c r="L31" i="3"/>
  <c r="J28" i="1"/>
  <c r="I28" i="1"/>
  <c r="J25" i="1"/>
  <c r="I25" i="1"/>
  <c r="H10" i="3" l="1"/>
  <c r="J46" i="3"/>
  <c r="I34" i="3"/>
  <c r="J52" i="3"/>
  <c r="J25" i="3"/>
  <c r="I43" i="3"/>
  <c r="I25" i="3"/>
  <c r="I55" i="3"/>
  <c r="I52" i="3"/>
  <c r="J43" i="3"/>
  <c r="J34" i="3"/>
  <c r="L61" i="3"/>
  <c r="L55" i="3"/>
  <c r="I28" i="3"/>
  <c r="K61" i="3"/>
  <c r="K55" i="3"/>
  <c r="J55" i="3"/>
  <c r="L43" i="3"/>
  <c r="L52" i="3"/>
  <c r="K52" i="3"/>
  <c r="K43" i="3"/>
  <c r="L34" i="3"/>
  <c r="L32" i="3" s="1"/>
  <c r="K34" i="3"/>
  <c r="L25" i="3"/>
  <c r="K25" i="3"/>
  <c r="J21" i="3"/>
  <c r="K22" i="3"/>
  <c r="H49" i="3"/>
  <c r="H44" i="3"/>
  <c r="H67" i="3"/>
  <c r="H66" i="3"/>
  <c r="H63" i="3"/>
  <c r="H45" i="3"/>
  <c r="H36" i="3"/>
  <c r="J22" i="3"/>
  <c r="H57" i="3"/>
  <c r="H39" i="3"/>
  <c r="L64" i="3"/>
  <c r="J15" i="3"/>
  <c r="K18" i="3"/>
  <c r="K37" i="3"/>
  <c r="I15" i="3"/>
  <c r="I61" i="3"/>
  <c r="H60" i="3"/>
  <c r="H56" i="3"/>
  <c r="H40" i="3"/>
  <c r="I37" i="3"/>
  <c r="H35" i="3"/>
  <c r="K20" i="3"/>
  <c r="K17" i="3"/>
  <c r="H65" i="3"/>
  <c r="J20" i="3"/>
  <c r="J18" i="3"/>
  <c r="J17" i="3"/>
  <c r="K64" i="3"/>
  <c r="H58" i="3"/>
  <c r="H54" i="3"/>
  <c r="H51" i="3"/>
  <c r="I46" i="3"/>
  <c r="H47" i="3"/>
  <c r="I22" i="3"/>
  <c r="H31" i="3"/>
  <c r="I21" i="3"/>
  <c r="I18" i="3"/>
  <c r="H27" i="3"/>
  <c r="I17" i="3"/>
  <c r="L15" i="3"/>
  <c r="H24" i="3"/>
  <c r="L20" i="3"/>
  <c r="J64" i="3"/>
  <c r="I64" i="3"/>
  <c r="J61" i="3"/>
  <c r="H53" i="3"/>
  <c r="L46" i="3"/>
  <c r="J37" i="3"/>
  <c r="H33" i="3"/>
  <c r="L22" i="3"/>
  <c r="H29" i="3"/>
  <c r="L18" i="3"/>
  <c r="K15" i="3"/>
  <c r="I20" i="3"/>
  <c r="L17" i="3"/>
  <c r="H62" i="3"/>
  <c r="H42" i="3"/>
  <c r="H38" i="3"/>
  <c r="J28" i="3"/>
  <c r="H26" i="3"/>
  <c r="L59" i="3" l="1"/>
  <c r="J41" i="3"/>
  <c r="J50" i="3"/>
  <c r="K32" i="3"/>
  <c r="L50" i="3"/>
  <c r="I50" i="3"/>
  <c r="I19" i="3"/>
  <c r="J19" i="3"/>
  <c r="K59" i="3"/>
  <c r="J32" i="3"/>
  <c r="J16" i="3"/>
  <c r="H55" i="3"/>
  <c r="K16" i="3"/>
  <c r="L16" i="3"/>
  <c r="I16" i="3"/>
  <c r="H15" i="3"/>
  <c r="H52" i="3"/>
  <c r="H17" i="3"/>
  <c r="I41" i="3"/>
  <c r="H25" i="3"/>
  <c r="I23" i="3"/>
  <c r="H20" i="3"/>
  <c r="J59" i="3"/>
  <c r="H22" i="3"/>
  <c r="J23" i="3"/>
  <c r="H34" i="3"/>
  <c r="I32" i="3"/>
  <c r="H43" i="3"/>
  <c r="H64" i="3"/>
  <c r="H18" i="3"/>
  <c r="L41" i="3"/>
  <c r="H37" i="3"/>
  <c r="K50" i="3"/>
  <c r="H61" i="3"/>
  <c r="I59" i="3"/>
  <c r="J14" i="3" l="1"/>
  <c r="I14" i="3"/>
  <c r="H32" i="3"/>
  <c r="H50" i="3"/>
  <c r="H59" i="3"/>
  <c r="H16" i="3"/>
  <c r="K15" i="1" l="1"/>
  <c r="H13" i="2" l="1"/>
  <c r="H12" i="2"/>
  <c r="H11" i="2"/>
  <c r="H13" i="1"/>
  <c r="H12" i="1"/>
  <c r="H11" i="1"/>
  <c r="H9" i="2" l="1"/>
  <c r="K17" i="1" l="1"/>
  <c r="L22" i="1"/>
  <c r="K22" i="1"/>
  <c r="J22" i="1"/>
  <c r="I22" i="1"/>
  <c r="J21" i="1"/>
  <c r="I21" i="1"/>
  <c r="L20" i="1"/>
  <c r="K20" i="1"/>
  <c r="J20" i="1"/>
  <c r="I20" i="1"/>
  <c r="K18" i="1"/>
  <c r="J18" i="1"/>
  <c r="I18" i="1"/>
  <c r="J17" i="1"/>
  <c r="I17" i="1"/>
  <c r="J15" i="1"/>
  <c r="I15" i="1"/>
  <c r="I19" i="1" l="1"/>
  <c r="J19" i="1"/>
  <c r="I16" i="1"/>
  <c r="J16" i="1"/>
  <c r="K16" i="1"/>
  <c r="L16" i="1"/>
  <c r="I14" i="1" l="1"/>
  <c r="J14" i="1"/>
  <c r="J68" i="1" s="1"/>
  <c r="M13" i="2" l="1"/>
  <c r="R18" i="2" l="1"/>
  <c r="R18" i="1"/>
  <c r="R17" i="1"/>
  <c r="R15" i="1"/>
  <c r="R22" i="2"/>
  <c r="Q22" i="2"/>
  <c r="P22" i="2"/>
  <c r="O22" i="2"/>
  <c r="R21" i="2"/>
  <c r="Q21" i="2"/>
  <c r="P21" i="2"/>
  <c r="O21" i="2"/>
  <c r="R20" i="2"/>
  <c r="Q20" i="2"/>
  <c r="P20" i="2"/>
  <c r="O20" i="2"/>
  <c r="Q18" i="2"/>
  <c r="P18" i="2"/>
  <c r="O18" i="2"/>
  <c r="Q17" i="2"/>
  <c r="P17" i="2"/>
  <c r="O17" i="2"/>
  <c r="R15" i="2"/>
  <c r="Q15" i="2"/>
  <c r="P15" i="2"/>
  <c r="O15" i="2"/>
  <c r="R22" i="1"/>
  <c r="Q22" i="1"/>
  <c r="P22" i="1"/>
  <c r="O22" i="1"/>
  <c r="R21" i="1"/>
  <c r="Q21" i="1"/>
  <c r="P21" i="1"/>
  <c r="O21" i="1"/>
  <c r="R20" i="1"/>
  <c r="Q20" i="1"/>
  <c r="P20" i="1"/>
  <c r="O20" i="1"/>
  <c r="Q18" i="1"/>
  <c r="P18" i="1"/>
  <c r="O18" i="1"/>
  <c r="Q17" i="1"/>
  <c r="P17" i="1"/>
  <c r="O17" i="1"/>
  <c r="Q15" i="1"/>
  <c r="P15" i="1"/>
  <c r="O15" i="1"/>
  <c r="P27" i="2" l="1"/>
  <c r="P26" i="2"/>
  <c r="R27" i="2"/>
  <c r="P26" i="1"/>
  <c r="Q27" i="1"/>
  <c r="Q26" i="1"/>
  <c r="R17" i="2"/>
  <c r="R26" i="2" s="1"/>
  <c r="O27" i="2"/>
  <c r="Q27" i="2"/>
  <c r="O26" i="2"/>
  <c r="P27" i="1"/>
  <c r="O27" i="1"/>
  <c r="R27" i="1"/>
  <c r="Q26" i="2"/>
  <c r="R26" i="1"/>
  <c r="O26" i="1"/>
  <c r="C7" i="1" l="1"/>
  <c r="D7" i="1" s="1"/>
  <c r="E7" i="1" s="1"/>
  <c r="F7" i="1" s="1"/>
  <c r="G7" i="1" s="1"/>
  <c r="H7" i="1" s="1"/>
  <c r="I7" i="1" s="1"/>
  <c r="J7" i="1" s="1"/>
  <c r="K7" i="1" s="1"/>
  <c r="L7" i="1" s="1"/>
  <c r="U15" i="1"/>
  <c r="H24" i="1"/>
  <c r="H26" i="1"/>
  <c r="H27" i="1"/>
  <c r="H29" i="1"/>
  <c r="H31" i="1"/>
  <c r="H33" i="1"/>
  <c r="H35" i="1"/>
  <c r="H36" i="1"/>
  <c r="H38" i="1"/>
  <c r="H39" i="1"/>
  <c r="H40" i="1"/>
  <c r="H42" i="1"/>
  <c r="H44" i="1"/>
  <c r="H45" i="1"/>
  <c r="H47" i="1"/>
  <c r="H49" i="1"/>
  <c r="H51" i="1"/>
  <c r="H53" i="1"/>
  <c r="H54" i="1"/>
  <c r="H56" i="1"/>
  <c r="H57" i="1"/>
  <c r="H58" i="1"/>
  <c r="H60" i="1"/>
  <c r="I61" i="1"/>
  <c r="J61" i="1"/>
  <c r="K61" i="1"/>
  <c r="L61" i="1"/>
  <c r="H62" i="1"/>
  <c r="H63" i="1"/>
  <c r="I64" i="1"/>
  <c r="J64" i="1"/>
  <c r="K64" i="1"/>
  <c r="L64" i="1"/>
  <c r="H65" i="1"/>
  <c r="H66" i="1"/>
  <c r="H67" i="1"/>
  <c r="J32" i="1" l="1"/>
  <c r="U22" i="1"/>
  <c r="U21" i="1"/>
  <c r="U20" i="1"/>
  <c r="U18" i="1"/>
  <c r="U17" i="1"/>
  <c r="X22" i="1"/>
  <c r="X21" i="1"/>
  <c r="X20" i="1"/>
  <c r="V22" i="1"/>
  <c r="V21" i="1"/>
  <c r="V20" i="1"/>
  <c r="V18" i="1"/>
  <c r="V17" i="1"/>
  <c r="V15" i="1"/>
  <c r="W21" i="1"/>
  <c r="W22" i="1"/>
  <c r="W20" i="1"/>
  <c r="X18" i="1"/>
  <c r="X17" i="1"/>
  <c r="W18" i="1"/>
  <c r="W17" i="1"/>
  <c r="X15" i="1"/>
  <c r="W15" i="1"/>
  <c r="N20" i="1"/>
  <c r="O19" i="1"/>
  <c r="R19" i="1"/>
  <c r="R16" i="1"/>
  <c r="N21" i="1"/>
  <c r="Q19" i="1"/>
  <c r="N18" i="1"/>
  <c r="Q16" i="1"/>
  <c r="N15" i="1"/>
  <c r="N22" i="1"/>
  <c r="N17" i="1"/>
  <c r="O16" i="1"/>
  <c r="P19" i="1"/>
  <c r="P16" i="1"/>
  <c r="J59" i="1"/>
  <c r="J50" i="1"/>
  <c r="J41" i="1"/>
  <c r="J23" i="1"/>
  <c r="H64" i="1"/>
  <c r="H61" i="1"/>
  <c r="H55" i="1"/>
  <c r="H52" i="1"/>
  <c r="H43" i="1"/>
  <c r="H37" i="1"/>
  <c r="H34" i="1"/>
  <c r="H25" i="1"/>
  <c r="L59" i="1"/>
  <c r="L50" i="1"/>
  <c r="L41" i="1"/>
  <c r="L32" i="1"/>
  <c r="K59" i="1"/>
  <c r="K50" i="1"/>
  <c r="K32" i="1"/>
  <c r="H22" i="1"/>
  <c r="H20" i="1"/>
  <c r="H18" i="1"/>
  <c r="H17" i="1"/>
  <c r="H15" i="1"/>
  <c r="I59" i="1"/>
  <c r="I50" i="1"/>
  <c r="I41" i="1"/>
  <c r="I32" i="1"/>
  <c r="I23" i="1"/>
  <c r="K48" i="3" l="1"/>
  <c r="H48" i="1"/>
  <c r="L28" i="1"/>
  <c r="L23" i="1" s="1"/>
  <c r="L30" i="3"/>
  <c r="L21" i="1"/>
  <c r="L19" i="1" s="1"/>
  <c r="L14" i="1" s="1"/>
  <c r="L68" i="1" s="1"/>
  <c r="K30" i="3"/>
  <c r="K28" i="1"/>
  <c r="K21" i="1"/>
  <c r="O14" i="1"/>
  <c r="R25" i="1"/>
  <c r="V27" i="1"/>
  <c r="X27" i="1"/>
  <c r="V26" i="1"/>
  <c r="U26" i="1"/>
  <c r="O25" i="1"/>
  <c r="W27" i="1"/>
  <c r="U27" i="1"/>
  <c r="P14" i="1"/>
  <c r="N19" i="1"/>
  <c r="U19" i="1"/>
  <c r="R14" i="1"/>
  <c r="X19" i="1"/>
  <c r="X26" i="1"/>
  <c r="N26" i="1"/>
  <c r="N16" i="1"/>
  <c r="N27" i="1"/>
  <c r="W19" i="1"/>
  <c r="W26" i="1"/>
  <c r="W16" i="1"/>
  <c r="T17" i="1"/>
  <c r="T15" i="1"/>
  <c r="H16" i="1"/>
  <c r="X16" i="1"/>
  <c r="V16" i="1"/>
  <c r="P25" i="1"/>
  <c r="Q14" i="1"/>
  <c r="V19" i="1"/>
  <c r="T21" i="1"/>
  <c r="U16" i="1"/>
  <c r="T18" i="1"/>
  <c r="T22" i="1"/>
  <c r="Q25" i="1"/>
  <c r="T20" i="1"/>
  <c r="N14" i="1"/>
  <c r="M14" i="1" s="1"/>
  <c r="H32" i="1"/>
  <c r="H50" i="1"/>
  <c r="H59" i="1"/>
  <c r="K41" i="1" l="1"/>
  <c r="H46" i="1"/>
  <c r="K46" i="3"/>
  <c r="H48" i="3"/>
  <c r="L21" i="3"/>
  <c r="L19" i="3" s="1"/>
  <c r="L14" i="3" s="1"/>
  <c r="L28" i="3"/>
  <c r="L23" i="3" s="1"/>
  <c r="K23" i="1"/>
  <c r="H28" i="1"/>
  <c r="K28" i="3"/>
  <c r="H30" i="3"/>
  <c r="K21" i="3"/>
  <c r="K19" i="1"/>
  <c r="H21" i="1"/>
  <c r="X25" i="1"/>
  <c r="U25" i="1"/>
  <c r="N25" i="1"/>
  <c r="U14" i="1"/>
  <c r="W25" i="1"/>
  <c r="V14" i="1"/>
  <c r="T27" i="1"/>
  <c r="T26" i="1"/>
  <c r="T19" i="1"/>
  <c r="T16" i="1"/>
  <c r="V25" i="1"/>
  <c r="W14" i="1"/>
  <c r="X14" i="1"/>
  <c r="I68" i="1"/>
  <c r="H41" i="1" l="1"/>
  <c r="K41" i="3"/>
  <c r="H41" i="3" s="1"/>
  <c r="H46" i="3"/>
  <c r="K14" i="1"/>
  <c r="H19" i="1"/>
  <c r="K19" i="3"/>
  <c r="H21" i="3"/>
  <c r="H23" i="1"/>
  <c r="H28" i="3"/>
  <c r="K23" i="3"/>
  <c r="H23" i="3" s="1"/>
  <c r="T25" i="1"/>
  <c r="T14" i="1"/>
  <c r="O16" i="2"/>
  <c r="U15" i="2"/>
  <c r="H14" i="1" l="1"/>
  <c r="K68" i="1"/>
  <c r="K14" i="3"/>
  <c r="H14" i="3" s="1"/>
  <c r="H19" i="3"/>
  <c r="O19" i="2"/>
  <c r="O25" i="2" s="1"/>
  <c r="N20" i="2"/>
  <c r="N22" i="2"/>
  <c r="N21" i="2"/>
  <c r="N17" i="2"/>
  <c r="N15" i="2"/>
  <c r="V15" i="2"/>
  <c r="U17" i="2"/>
  <c r="U18" i="2"/>
  <c r="U20" i="2"/>
  <c r="U21" i="2"/>
  <c r="U22" i="2"/>
  <c r="Q16" i="2"/>
  <c r="R19" i="2"/>
  <c r="X19" i="2" s="1"/>
  <c r="W15" i="2"/>
  <c r="V17" i="2"/>
  <c r="V18" i="2"/>
  <c r="V20" i="2"/>
  <c r="V21" i="2"/>
  <c r="V22" i="2"/>
  <c r="R16" i="2"/>
  <c r="X15" i="2"/>
  <c r="W17" i="2"/>
  <c r="W18" i="2"/>
  <c r="W20" i="2"/>
  <c r="W21" i="2"/>
  <c r="W22" i="2"/>
  <c r="P19" i="2"/>
  <c r="V19" i="2" s="1"/>
  <c r="X17" i="2"/>
  <c r="X18" i="2"/>
  <c r="X20" i="2"/>
  <c r="X21" i="2"/>
  <c r="X22" i="2"/>
  <c r="P16" i="2"/>
  <c r="Q19" i="2"/>
  <c r="W19" i="2" s="1"/>
  <c r="H68" i="1" l="1"/>
  <c r="H9" i="1" s="1"/>
  <c r="U19" i="2"/>
  <c r="O14" i="2"/>
  <c r="P25" i="2"/>
  <c r="W27" i="2"/>
  <c r="N26" i="2"/>
  <c r="N18" i="2"/>
  <c r="N27" i="2" s="1"/>
  <c r="T22" i="2"/>
  <c r="T20" i="2"/>
  <c r="T17" i="2"/>
  <c r="N19" i="2"/>
  <c r="T19" i="2" s="1"/>
  <c r="T15" i="2"/>
  <c r="W16" i="2"/>
  <c r="W25" i="2" s="1"/>
  <c r="V26" i="2"/>
  <c r="U27" i="2"/>
  <c r="X16" i="2"/>
  <c r="X25" i="2" s="1"/>
  <c r="U16" i="2"/>
  <c r="V16" i="2"/>
  <c r="V25" i="2" s="1"/>
  <c r="X26" i="2"/>
  <c r="T21" i="2"/>
  <c r="R14" i="2"/>
  <c r="P14" i="2"/>
  <c r="X27" i="2"/>
  <c r="W26" i="2"/>
  <c r="R25" i="2"/>
  <c r="U26" i="2"/>
  <c r="N16" i="2"/>
  <c r="Q14" i="2"/>
  <c r="W14" i="2" s="1"/>
  <c r="V27" i="2"/>
  <c r="Q25" i="2"/>
  <c r="U25" i="2" l="1"/>
  <c r="T18" i="2"/>
  <c r="T27" i="2" s="1"/>
  <c r="N14" i="2"/>
  <c r="M14" i="2" s="1"/>
  <c r="V14" i="2"/>
  <c r="X14" i="2"/>
  <c r="T26" i="2"/>
  <c r="N25" i="2"/>
  <c r="T16" i="2"/>
  <c r="U14" i="2"/>
  <c r="T14" i="2" l="1"/>
  <c r="T25" i="2"/>
  <c r="G67" i="3"/>
  <c r="F67" i="3"/>
  <c r="E67" i="3"/>
  <c r="D67" i="3"/>
  <c r="G66" i="3"/>
  <c r="F66" i="3"/>
  <c r="E66" i="3"/>
  <c r="D66" i="3"/>
  <c r="G65" i="3"/>
  <c r="F65" i="3"/>
  <c r="E65" i="3"/>
  <c r="D65" i="3"/>
  <c r="G63" i="3"/>
  <c r="F63" i="3"/>
  <c r="E63" i="3"/>
  <c r="D63" i="3"/>
  <c r="G62" i="3"/>
  <c r="F62" i="3"/>
  <c r="E62" i="3"/>
  <c r="D62" i="3"/>
  <c r="G60" i="3"/>
  <c r="F60" i="3"/>
  <c r="E60" i="3"/>
  <c r="D60" i="3"/>
  <c r="C8" i="3" l="1"/>
  <c r="E64" i="3"/>
  <c r="G64" i="3"/>
  <c r="C67" i="3"/>
  <c r="E61" i="3"/>
  <c r="G61" i="3"/>
  <c r="D61" i="3"/>
  <c r="F61" i="3"/>
  <c r="C65" i="3"/>
  <c r="D64" i="3"/>
  <c r="F64" i="3"/>
  <c r="C60" i="3"/>
  <c r="C62" i="3"/>
  <c r="C66" i="3"/>
  <c r="C63" i="3"/>
  <c r="E59" i="3" l="1"/>
  <c r="G59" i="3"/>
  <c r="C61" i="3"/>
  <c r="F59" i="3"/>
  <c r="C64" i="3"/>
  <c r="D59" i="3"/>
  <c r="H8" i="3"/>
  <c r="H9" i="3"/>
  <c r="C59" i="3" l="1"/>
  <c r="L9" i="3"/>
  <c r="K9" i="3"/>
  <c r="J9" i="3"/>
  <c r="I9" i="3"/>
  <c r="L8" i="3"/>
  <c r="K8" i="3"/>
  <c r="J8" i="3"/>
  <c r="I8" i="3"/>
  <c r="G9" i="3"/>
  <c r="F9" i="3"/>
  <c r="E9" i="3"/>
  <c r="D9" i="3"/>
  <c r="G8" i="3"/>
  <c r="F8" i="3"/>
  <c r="E8" i="3"/>
  <c r="D8" i="3"/>
  <c r="G58" i="3" l="1"/>
  <c r="F58" i="3"/>
  <c r="E58" i="3"/>
  <c r="D58" i="3"/>
  <c r="G57" i="3"/>
  <c r="F57" i="3"/>
  <c r="E57" i="3"/>
  <c r="D57" i="3"/>
  <c r="G56" i="3"/>
  <c r="F56" i="3"/>
  <c r="F55" i="3" s="1"/>
  <c r="E56" i="3"/>
  <c r="D56" i="3"/>
  <c r="G54" i="3"/>
  <c r="F54" i="3"/>
  <c r="E54" i="3"/>
  <c r="D54" i="3"/>
  <c r="G53" i="3"/>
  <c r="F53" i="3"/>
  <c r="E53" i="3"/>
  <c r="D53" i="3"/>
  <c r="G51" i="3"/>
  <c r="F51" i="3"/>
  <c r="E51" i="3"/>
  <c r="D51" i="3"/>
  <c r="G49" i="3"/>
  <c r="F49" i="3"/>
  <c r="E49" i="3"/>
  <c r="D49" i="3"/>
  <c r="G48" i="3"/>
  <c r="F48" i="3"/>
  <c r="E48" i="3"/>
  <c r="D48" i="3"/>
  <c r="G47" i="3"/>
  <c r="G46" i="3" s="1"/>
  <c r="F47" i="3"/>
  <c r="E47" i="3"/>
  <c r="D47" i="3"/>
  <c r="D46" i="3" s="1"/>
  <c r="G45" i="3"/>
  <c r="F45" i="3"/>
  <c r="E45" i="3"/>
  <c r="D45" i="3"/>
  <c r="G44" i="3"/>
  <c r="F44" i="3"/>
  <c r="E44" i="3"/>
  <c r="E43" i="3" s="1"/>
  <c r="D44" i="3"/>
  <c r="D43" i="3" s="1"/>
  <c r="G42" i="3"/>
  <c r="F42" i="3"/>
  <c r="E42" i="3"/>
  <c r="D42" i="3"/>
  <c r="G40" i="3"/>
  <c r="F40" i="3"/>
  <c r="E40" i="3"/>
  <c r="D40" i="3"/>
  <c r="G39" i="3"/>
  <c r="F39" i="3"/>
  <c r="E39" i="3"/>
  <c r="D39" i="3"/>
  <c r="G38" i="3"/>
  <c r="F38" i="3"/>
  <c r="E38" i="3"/>
  <c r="E37" i="3" s="1"/>
  <c r="D38" i="3"/>
  <c r="G36" i="3"/>
  <c r="F36" i="3"/>
  <c r="E36" i="3"/>
  <c r="D36" i="3"/>
  <c r="G35" i="3"/>
  <c r="F35" i="3"/>
  <c r="E35" i="3"/>
  <c r="E34" i="3" s="1"/>
  <c r="D35" i="3"/>
  <c r="G33" i="3"/>
  <c r="F33" i="3"/>
  <c r="E33" i="3"/>
  <c r="D33" i="3"/>
  <c r="G31" i="3"/>
  <c r="F31" i="3"/>
  <c r="E31" i="3"/>
  <c r="D31" i="3"/>
  <c r="G30" i="3"/>
  <c r="F30" i="3"/>
  <c r="E30" i="3"/>
  <c r="D30" i="3"/>
  <c r="G29" i="3"/>
  <c r="F29" i="3"/>
  <c r="E29" i="3"/>
  <c r="D29" i="3"/>
  <c r="G27" i="3"/>
  <c r="F27" i="3"/>
  <c r="E27" i="3"/>
  <c r="D27" i="3"/>
  <c r="G26" i="3"/>
  <c r="F26" i="3"/>
  <c r="E26" i="3"/>
  <c r="D26" i="3"/>
  <c r="G24" i="3"/>
  <c r="F24" i="3"/>
  <c r="E24" i="3"/>
  <c r="D24" i="3"/>
  <c r="G13" i="3"/>
  <c r="F13" i="3"/>
  <c r="E13" i="3"/>
  <c r="D13" i="3"/>
  <c r="G12" i="3"/>
  <c r="F12" i="3"/>
  <c r="E12" i="3"/>
  <c r="D12" i="3"/>
  <c r="G11" i="3"/>
  <c r="F11" i="3"/>
  <c r="E11" i="3"/>
  <c r="D11" i="3"/>
  <c r="C7" i="3"/>
  <c r="D7" i="3" s="1"/>
  <c r="E7" i="3" s="1"/>
  <c r="F7" i="3" s="1"/>
  <c r="G7" i="3" s="1"/>
  <c r="H7" i="3" s="1"/>
  <c r="I7" i="3" s="1"/>
  <c r="J7" i="3" s="1"/>
  <c r="K7" i="3" s="1"/>
  <c r="L7" i="3" s="1"/>
  <c r="C7" i="2"/>
  <c r="D7" i="2" s="1"/>
  <c r="E7" i="2" s="1"/>
  <c r="F7" i="2" s="1"/>
  <c r="G7" i="2" s="1"/>
  <c r="H7" i="2" s="1"/>
  <c r="I7" i="2" s="1"/>
  <c r="J7" i="2" s="1"/>
  <c r="K7" i="2" s="1"/>
  <c r="L7" i="2" s="1"/>
  <c r="F10" i="3" l="1"/>
  <c r="E10" i="3"/>
  <c r="D10" i="3"/>
  <c r="G10" i="3"/>
  <c r="E46" i="3"/>
  <c r="E55" i="3"/>
  <c r="F43" i="3"/>
  <c r="K68" i="3"/>
  <c r="L68" i="3"/>
  <c r="F34" i="3"/>
  <c r="F37" i="3"/>
  <c r="F46" i="3"/>
  <c r="G43" i="3"/>
  <c r="G41" i="3" s="1"/>
  <c r="G55" i="3"/>
  <c r="D55" i="3"/>
  <c r="G37" i="3"/>
  <c r="D34" i="3"/>
  <c r="E20" i="3"/>
  <c r="E21" i="3"/>
  <c r="E22" i="3"/>
  <c r="E15" i="3"/>
  <c r="E18" i="3"/>
  <c r="F20" i="3"/>
  <c r="F21" i="3"/>
  <c r="F22" i="3"/>
  <c r="F15" i="3"/>
  <c r="F18" i="3"/>
  <c r="G20" i="3"/>
  <c r="G21" i="3"/>
  <c r="G22" i="3"/>
  <c r="G15" i="3"/>
  <c r="G18" i="3"/>
  <c r="D20" i="3"/>
  <c r="D21" i="3"/>
  <c r="D22" i="3"/>
  <c r="D15" i="3"/>
  <c r="D18" i="3"/>
  <c r="D52" i="3"/>
  <c r="D17" i="3"/>
  <c r="E52" i="3"/>
  <c r="E17" i="3"/>
  <c r="F52" i="3"/>
  <c r="F50" i="3" s="1"/>
  <c r="F17" i="3"/>
  <c r="G52" i="3"/>
  <c r="G17" i="3"/>
  <c r="R15" i="3"/>
  <c r="R17" i="3"/>
  <c r="R18" i="3"/>
  <c r="R20" i="3"/>
  <c r="R21" i="3"/>
  <c r="R22" i="3"/>
  <c r="O15" i="3"/>
  <c r="P15" i="3"/>
  <c r="Q15" i="3"/>
  <c r="O17" i="3"/>
  <c r="O18" i="3"/>
  <c r="O20" i="3"/>
  <c r="O21" i="3"/>
  <c r="O22" i="3"/>
  <c r="P17" i="3"/>
  <c r="P18" i="3"/>
  <c r="P20" i="3"/>
  <c r="P21" i="3"/>
  <c r="P22" i="3"/>
  <c r="E41" i="3"/>
  <c r="Q17" i="3"/>
  <c r="Q18" i="3"/>
  <c r="Q20" i="3"/>
  <c r="Q21" i="3"/>
  <c r="Q22" i="3"/>
  <c r="D37" i="3"/>
  <c r="G34" i="3"/>
  <c r="E25" i="3"/>
  <c r="E28" i="3"/>
  <c r="D41" i="3"/>
  <c r="H11" i="3"/>
  <c r="G25" i="3"/>
  <c r="C47" i="3"/>
  <c r="G28" i="3"/>
  <c r="E32" i="3"/>
  <c r="C11" i="3"/>
  <c r="C13" i="3"/>
  <c r="C44" i="3"/>
  <c r="C45" i="3"/>
  <c r="C48" i="3"/>
  <c r="C49" i="3"/>
  <c r="C53" i="3"/>
  <c r="C54" i="3"/>
  <c r="C57" i="3"/>
  <c r="I68" i="3"/>
  <c r="J68" i="3"/>
  <c r="H12" i="3"/>
  <c r="H13" i="3"/>
  <c r="C29" i="3"/>
  <c r="F28" i="3"/>
  <c r="Q19" i="3" s="1"/>
  <c r="C30" i="3"/>
  <c r="C31" i="3"/>
  <c r="C33" i="3"/>
  <c r="C35" i="3"/>
  <c r="C36" i="3"/>
  <c r="C38" i="3"/>
  <c r="C39" i="3"/>
  <c r="C40" i="3"/>
  <c r="C42" i="3"/>
  <c r="C51" i="3"/>
  <c r="C24" i="3"/>
  <c r="D25" i="3"/>
  <c r="F25" i="3"/>
  <c r="C26" i="3"/>
  <c r="C27" i="3"/>
  <c r="D28" i="3"/>
  <c r="C12" i="3"/>
  <c r="C56" i="3"/>
  <c r="C58" i="3"/>
  <c r="C10" i="3" l="1"/>
  <c r="C46" i="3"/>
  <c r="P19" i="3"/>
  <c r="E50" i="3"/>
  <c r="H68" i="3"/>
  <c r="F41" i="3"/>
  <c r="C41" i="3" s="1"/>
  <c r="F32" i="3"/>
  <c r="R19" i="3"/>
  <c r="G50" i="3"/>
  <c r="C37" i="3"/>
  <c r="D50" i="3"/>
  <c r="C43" i="3"/>
  <c r="C55" i="3"/>
  <c r="O19" i="3"/>
  <c r="O16" i="3"/>
  <c r="G32" i="3"/>
  <c r="D32" i="3"/>
  <c r="C21" i="3"/>
  <c r="E19" i="3"/>
  <c r="V19" i="3" s="1"/>
  <c r="C22" i="3"/>
  <c r="C15" i="3"/>
  <c r="C18" i="3"/>
  <c r="X18" i="3"/>
  <c r="G16" i="3"/>
  <c r="Q16" i="3"/>
  <c r="Q25" i="3" s="1"/>
  <c r="D16" i="3"/>
  <c r="E16" i="3"/>
  <c r="D19" i="3"/>
  <c r="F19" i="3"/>
  <c r="W19" i="3" s="1"/>
  <c r="C20" i="3"/>
  <c r="W15" i="3"/>
  <c r="G19" i="3"/>
  <c r="P16" i="3"/>
  <c r="C52" i="3"/>
  <c r="F16" i="3"/>
  <c r="C17" i="3"/>
  <c r="R16" i="3"/>
  <c r="N15" i="3"/>
  <c r="N21" i="3"/>
  <c r="U21" i="3"/>
  <c r="X20" i="3"/>
  <c r="X22" i="3"/>
  <c r="U18" i="3"/>
  <c r="U15" i="3"/>
  <c r="V17" i="3"/>
  <c r="E23" i="3"/>
  <c r="V20" i="3"/>
  <c r="W20" i="3"/>
  <c r="N22" i="3"/>
  <c r="X17" i="3"/>
  <c r="X15" i="3"/>
  <c r="R27" i="3"/>
  <c r="X21" i="3"/>
  <c r="V15" i="3"/>
  <c r="R26" i="3"/>
  <c r="W18" i="3"/>
  <c r="W21" i="3"/>
  <c r="N18" i="3"/>
  <c r="O27" i="3"/>
  <c r="U22" i="3"/>
  <c r="O26" i="3"/>
  <c r="V18" i="3"/>
  <c r="P27" i="3"/>
  <c r="W17" i="3"/>
  <c r="V22" i="3"/>
  <c r="P26" i="3"/>
  <c r="U20" i="3"/>
  <c r="Q26" i="3"/>
  <c r="W22" i="3"/>
  <c r="N17" i="3"/>
  <c r="N20" i="3"/>
  <c r="U17" i="3"/>
  <c r="Q27" i="3"/>
  <c r="V21" i="3"/>
  <c r="C34" i="3"/>
  <c r="G23" i="3"/>
  <c r="F23" i="3"/>
  <c r="C28" i="3"/>
  <c r="C25" i="3"/>
  <c r="D23" i="3"/>
  <c r="P25" i="3" l="1"/>
  <c r="R25" i="3"/>
  <c r="C50" i="3"/>
  <c r="N19" i="3"/>
  <c r="W16" i="3"/>
  <c r="W25" i="3" s="1"/>
  <c r="O14" i="3"/>
  <c r="Q14" i="3"/>
  <c r="P14" i="3"/>
  <c r="R14" i="3"/>
  <c r="U19" i="3"/>
  <c r="O25" i="3"/>
  <c r="C32" i="3"/>
  <c r="T21" i="3"/>
  <c r="D14" i="3"/>
  <c r="X27" i="3"/>
  <c r="E14" i="3"/>
  <c r="V16" i="3"/>
  <c r="V25" i="3" s="1"/>
  <c r="U16" i="3"/>
  <c r="T15" i="3"/>
  <c r="G14" i="3"/>
  <c r="X19" i="3"/>
  <c r="N16" i="3"/>
  <c r="C19" i="3"/>
  <c r="X16" i="3"/>
  <c r="C16" i="3"/>
  <c r="F14" i="3"/>
  <c r="U27" i="3"/>
  <c r="V27" i="3"/>
  <c r="X26" i="3"/>
  <c r="W27" i="3"/>
  <c r="T22" i="3"/>
  <c r="N26" i="3"/>
  <c r="T18" i="3"/>
  <c r="T17" i="3"/>
  <c r="U26" i="3"/>
  <c r="V26" i="3"/>
  <c r="T20" i="3"/>
  <c r="W26" i="3"/>
  <c r="N27" i="3"/>
  <c r="C23" i="3"/>
  <c r="T19" i="3" l="1"/>
  <c r="N25" i="3"/>
  <c r="U14" i="3"/>
  <c r="X14" i="3"/>
  <c r="V14" i="3"/>
  <c r="N14" i="3"/>
  <c r="U25" i="3"/>
  <c r="C14" i="3"/>
  <c r="M13" i="3" s="1"/>
  <c r="T16" i="3"/>
  <c r="X25" i="3"/>
  <c r="W14" i="3"/>
  <c r="T26" i="3"/>
  <c r="T27" i="3"/>
  <c r="G68" i="3"/>
  <c r="D68" i="3"/>
  <c r="E68" i="3"/>
  <c r="F68" i="3"/>
  <c r="M14" i="3" l="1"/>
  <c r="T14" i="3"/>
  <c r="T25" i="3"/>
  <c r="C68" i="3"/>
  <c r="C9" i="3" l="1"/>
</calcChain>
</file>

<file path=xl/sharedStrings.xml><?xml version="1.0" encoding="utf-8"?>
<sst xmlns="http://schemas.openxmlformats.org/spreadsheetml/2006/main" count="267" uniqueCount="50">
  <si>
    <t>№</t>
  </si>
  <si>
    <t>Группа потребителей</t>
  </si>
  <si>
    <t xml:space="preserve">Всего </t>
  </si>
  <si>
    <t>ВН</t>
  </si>
  <si>
    <t>СН-1 (35кВ)</t>
  </si>
  <si>
    <t>СН-2 (20-1кВ)</t>
  </si>
  <si>
    <t>НН</t>
  </si>
  <si>
    <t>Прочие потребители с максимальной (разрешенной) мощностью от 150 кВт. до 670кВт.</t>
  </si>
  <si>
    <t>Прочие потребители с максимальной (разрешенной) мощностью от 670 кВт. до 10 МВт.</t>
  </si>
  <si>
    <t>Прочие потребители с максимальной (разрешенной) мощностью свыше 10 МВт.</t>
  </si>
  <si>
    <t>Население и потребители приравненные к населению</t>
  </si>
  <si>
    <t>Одноставочный тариф</t>
  </si>
  <si>
    <t>Тарифы, дифференцированные по двум зонам суток</t>
  </si>
  <si>
    <t>Тарифы, дифференцированные по трем зонам суток</t>
  </si>
  <si>
    <t>1.</t>
  </si>
  <si>
    <t>Население, за исключением указанного в пунктах 4.1.2 и 4.1.3 (газ) городское</t>
  </si>
  <si>
    <t>- дневная зона с 7-00 до 23-00 часов</t>
  </si>
  <si>
    <t>- ночная зона с 23-00 до 7-00 часов</t>
  </si>
  <si>
    <t>- ночная зона</t>
  </si>
  <si>
    <t>- полупиковая зона</t>
  </si>
  <si>
    <t>- пиковая зона</t>
  </si>
  <si>
    <t>Население, проживающее в гордских населенных пунктах в домах, оборудованных в установленном порядке стационарными электроплитами  и  (или) электроотопительными установками (городское)</t>
  </si>
  <si>
    <t>Объем полезного отпуска электроэнергии, млн. кВт*ч.</t>
  </si>
  <si>
    <t>Прочие потребители всего в том числе:</t>
  </si>
  <si>
    <t>2.</t>
  </si>
  <si>
    <t>2.1.1.</t>
  </si>
  <si>
    <t>2.1.2.</t>
  </si>
  <si>
    <t>2.1.3.</t>
  </si>
  <si>
    <t>период</t>
  </si>
  <si>
    <t xml:space="preserve">Фактическая оплачиваемая (расчетная) мощность, тыс.кВт. </t>
  </si>
  <si>
    <t>ИТОГО</t>
  </si>
  <si>
    <t>Потери:</t>
  </si>
  <si>
    <t>Наименование энергосбытовой организации (потребителя):</t>
  </si>
  <si>
    <t>2.2.2.</t>
  </si>
  <si>
    <t>Покупка:</t>
  </si>
  <si>
    <t>с газом</t>
  </si>
  <si>
    <t>с эл.пл.</t>
  </si>
  <si>
    <t>Потребители, приравненные к населению (городские населенные пункты )</t>
  </si>
  <si>
    <t>Потребители, приравненные к населению (сельские населенные пункты)</t>
  </si>
  <si>
    <t>2.2.1.</t>
  </si>
  <si>
    <t xml:space="preserve">Население, проживающее в сельских населенных пунктах </t>
  </si>
  <si>
    <t>Население, проживающее в сельских населенных пунктах</t>
  </si>
  <si>
    <t xml:space="preserve">Гарантирующий поставщик АО "Салехардэнерго" </t>
  </si>
  <si>
    <t>Гарантирующий поставщик АО "Салехардэнерго"</t>
  </si>
  <si>
    <t>Прочие потребители с максимальной (разрешенной) мощностью до 670кВт.</t>
  </si>
  <si>
    <t>Прочие потребители с максимальной (разрешенной) мощностью  до 670кВт.</t>
  </si>
  <si>
    <t>Плановая структура полезного отпуска электрической энергии (мощности) по группам потребителей  на 2021 год.</t>
  </si>
  <si>
    <t>2021 год</t>
  </si>
  <si>
    <t>2 полугодие 2021г.</t>
  </si>
  <si>
    <t>1 полугодие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</si>
</sst>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_(* #,##0.00_);_(* \(#,##0.00\);_(* &quot;-&quot;??_);_(@_)"/>
    <numFmt numFmtId="166" formatCode="_-* #,##0.00_р_._-;\-* #,##0.00_р_._-;_-* \-??_р_._-;_-@_-"/>
    <numFmt numFmtId="167" formatCode="_-* #,##0.000_р_._-;\-* #,##0.000_р_._-;_-* &quot;-&quot;??_р_._-;_-@_-"/>
    <numFmt numFmtId="168" formatCode="_(* #,##0.00000_);_(* \(#,##0.00000\);_(* &quot;-&quot;??_);_(@_)"/>
    <numFmt numFmtId="169" formatCode="_-* #,##0.000_р_._-;\-* #,##0.000_р_._-;_-* &quot;-&quot;???_р_._-;_-@_-"/>
    <numFmt numFmtId="170" formatCode="_(* #,##0.000_);_(* \(#,##0.000\);_(* &quot;-&quot;??_);_(@_)"/>
    <numFmt numFmtId="171" formatCode="_-* #,##0.0000_р_._-;\-* #,##0.0000_р_._-;_-* &quot;-&quot;??_р_._-;_-@_-"/>
    <numFmt numFmtId="172" formatCode="_-* #,##0.00000_р_._-;\-* #,##0.00000_р_._-;_-* &quot;-&quot;??_р_._-;_-@_-"/>
    <numFmt numFmtId="173" formatCode="_(* #,##0.0000_);_(* \(#,##0.0000\);_(* &quot;-&quot;??_);_(@_)"/>
    <numFmt numFmtId="174" formatCode="_-* #,##0.000000_р_._-;\-* #,##0.000000_р_._-;_-* &quot;-&quot;??_р_._-;_-@_-"/>
    <numFmt numFmtId="175" formatCode="0.0%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FFE07D"/>
        <bgColor indexed="26"/>
      </patternFill>
    </fill>
    <fill>
      <patternFill patternType="solid">
        <fgColor rgb="FF99CCFF"/>
        <bgColor indexed="64"/>
      </patternFill>
    </fill>
    <fill>
      <patternFill patternType="solid">
        <fgColor rgb="FFFFE07D"/>
        <bgColor indexed="31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4" fillId="2" borderId="0" xfId="1" applyFont="1" applyFill="1" applyBorder="1" applyAlignment="1" applyProtection="1">
      <alignment horizontal="left" vertical="center" wrapText="1"/>
    </xf>
    <xf numFmtId="165" fontId="4" fillId="2" borderId="0" xfId="1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/>
    <xf numFmtId="165" fontId="5" fillId="0" borderId="3" xfId="2" applyNumberFormat="1" applyFont="1" applyFill="1" applyBorder="1" applyAlignment="1" applyProtection="1">
      <alignment horizontal="center" vertical="center"/>
    </xf>
    <xf numFmtId="165" fontId="5" fillId="0" borderId="3" xfId="2" applyNumberFormat="1" applyFont="1" applyFill="1" applyBorder="1" applyAlignment="1" applyProtection="1">
      <alignment horizontal="center" vertical="center" wrapText="1"/>
    </xf>
    <xf numFmtId="165" fontId="5" fillId="0" borderId="5" xfId="2" applyNumberFormat="1" applyFont="1" applyFill="1" applyBorder="1" applyAlignment="1" applyProtection="1">
      <alignment horizontal="center" vertical="center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7" fillId="0" borderId="0" xfId="2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2" applyNumberFormat="1" applyFont="1" applyFill="1" applyBorder="1" applyAlignment="1" applyProtection="1"/>
    <xf numFmtId="0" fontId="5" fillId="0" borderId="0" xfId="0" applyFont="1" applyFill="1" applyBorder="1" applyProtection="1"/>
    <xf numFmtId="0" fontId="6" fillId="0" borderId="0" xfId="2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6" fillId="0" borderId="0" xfId="2" applyFont="1" applyFill="1" applyBorder="1" applyAlignment="1" applyProtection="1">
      <alignment wrapText="1"/>
    </xf>
    <xf numFmtId="0" fontId="7" fillId="0" borderId="0" xfId="2" applyFont="1" applyFill="1" applyBorder="1" applyProtection="1"/>
    <xf numFmtId="165" fontId="5" fillId="0" borderId="0" xfId="0" applyNumberFormat="1" applyFont="1" applyAlignment="1" applyProtection="1">
      <alignment horizontal="center" vertical="center"/>
    </xf>
    <xf numFmtId="0" fontId="5" fillId="0" borderId="0" xfId="2" applyNumberFormat="1" applyFont="1" applyAlignment="1" applyProtection="1">
      <alignment horizontal="left" vertical="center" wrapText="1"/>
    </xf>
    <xf numFmtId="0" fontId="5" fillId="0" borderId="0" xfId="2" applyNumberFormat="1" applyFont="1" applyAlignment="1" applyProtection="1">
      <alignment horizontal="center" vertical="center" wrapText="1"/>
    </xf>
    <xf numFmtId="165" fontId="5" fillId="0" borderId="0" xfId="2" applyNumberFormat="1" applyFont="1" applyAlignment="1" applyProtection="1">
      <alignment horizontal="center" vertical="center"/>
    </xf>
    <xf numFmtId="166" fontId="3" fillId="3" borderId="10" xfId="0" applyNumberFormat="1" applyFont="1" applyFill="1" applyBorder="1" applyAlignment="1" applyProtection="1">
      <alignment horizontal="center" vertical="center"/>
    </xf>
    <xf numFmtId="166" fontId="5" fillId="4" borderId="10" xfId="0" applyNumberFormat="1" applyFont="1" applyFill="1" applyBorder="1" applyAlignment="1" applyProtection="1">
      <alignment horizontal="center" vertical="center"/>
    </xf>
    <xf numFmtId="166" fontId="3" fillId="5" borderId="10" xfId="0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166" fontId="5" fillId="6" borderId="10" xfId="0" applyNumberFormat="1" applyFont="1" applyFill="1" applyBorder="1" applyAlignment="1" applyProtection="1">
      <alignment horizontal="center" vertical="center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166" fontId="3" fillId="5" borderId="16" xfId="0" applyNumberFormat="1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166" fontId="3" fillId="3" borderId="16" xfId="0" applyNumberFormat="1" applyFont="1" applyFill="1" applyBorder="1" applyAlignment="1" applyProtection="1">
      <alignment horizontal="left" vertical="center" wrapText="1"/>
    </xf>
    <xf numFmtId="166" fontId="3" fillId="8" borderId="16" xfId="0" applyNumberFormat="1" applyFont="1" applyFill="1" applyBorder="1" applyAlignment="1" applyProtection="1">
      <alignment vertical="center" wrapText="1"/>
    </xf>
    <xf numFmtId="165" fontId="5" fillId="0" borderId="2" xfId="2" applyNumberFormat="1" applyFont="1" applyFill="1" applyBorder="1" applyAlignment="1" applyProtection="1">
      <alignment horizontal="center" vertical="center"/>
    </xf>
    <xf numFmtId="0" fontId="5" fillId="0" borderId="5" xfId="2" applyNumberFormat="1" applyFont="1" applyFill="1" applyBorder="1" applyAlignment="1" applyProtection="1">
      <alignment horizontal="center" vertical="center" wrapText="1"/>
    </xf>
    <xf numFmtId="0" fontId="3" fillId="7" borderId="7" xfId="0" applyNumberFormat="1" applyFont="1" applyFill="1" applyBorder="1" applyAlignment="1" applyProtection="1">
      <alignment horizontal="center" vertical="center" wrapText="1"/>
    </xf>
    <xf numFmtId="165" fontId="3" fillId="7" borderId="18" xfId="0" applyNumberFormat="1" applyFont="1" applyFill="1" applyBorder="1" applyAlignment="1" applyProtection="1">
      <alignment horizontal="left" vertical="center" wrapText="1"/>
    </xf>
    <xf numFmtId="166" fontId="5" fillId="4" borderId="16" xfId="0" applyNumberFormat="1" applyFont="1" applyFill="1" applyBorder="1" applyAlignment="1" applyProtection="1">
      <alignment horizontal="left" vertical="center" wrapText="1"/>
    </xf>
    <xf numFmtId="166" fontId="5" fillId="6" borderId="16" xfId="0" applyNumberFormat="1" applyFont="1" applyFill="1" applyBorder="1" applyAlignment="1" applyProtection="1">
      <alignment vertical="center" wrapText="1"/>
    </xf>
    <xf numFmtId="166" fontId="5" fillId="0" borderId="10" xfId="0" applyNumberFormat="1" applyFont="1" applyFill="1" applyBorder="1" applyAlignment="1" applyProtection="1">
      <alignment horizontal="center" vertical="center"/>
    </xf>
    <xf numFmtId="166" fontId="5" fillId="0" borderId="16" xfId="0" applyNumberFormat="1" applyFont="1" applyFill="1" applyBorder="1" applyAlignment="1" applyProtection="1">
      <alignment vertical="center" wrapText="1"/>
    </xf>
    <xf numFmtId="166" fontId="8" fillId="0" borderId="16" xfId="0" applyNumberFormat="1" applyFont="1" applyFill="1" applyBorder="1" applyAlignment="1" applyProtection="1">
      <alignment horizontal="left" vertical="center" wrapText="1"/>
    </xf>
    <xf numFmtId="166" fontId="8" fillId="0" borderId="4" xfId="0" applyNumberFormat="1" applyFont="1" applyFill="1" applyBorder="1" applyAlignment="1" applyProtection="1">
      <alignment horizontal="left" vertical="center" wrapText="1"/>
    </xf>
    <xf numFmtId="166" fontId="3" fillId="8" borderId="10" xfId="0" applyNumberFormat="1" applyFont="1" applyFill="1" applyBorder="1" applyAlignment="1" applyProtection="1">
      <alignment horizontal="center" vertical="center"/>
    </xf>
    <xf numFmtId="168" fontId="4" fillId="2" borderId="0" xfId="1" applyNumberFormat="1" applyFont="1" applyFill="1" applyBorder="1" applyAlignment="1" applyProtection="1">
      <alignment horizontal="center" vertical="center" wrapText="1"/>
    </xf>
    <xf numFmtId="166" fontId="5" fillId="0" borderId="0" xfId="0" applyNumberFormat="1" applyFont="1" applyFill="1" applyBorder="1" applyAlignment="1" applyProtection="1">
      <protection locked="0"/>
    </xf>
    <xf numFmtId="166" fontId="5" fillId="0" borderId="0" xfId="0" applyNumberFormat="1" applyFont="1" applyAlignment="1" applyProtection="1">
      <protection locked="0"/>
    </xf>
    <xf numFmtId="167" fontId="12" fillId="0" borderId="11" xfId="3" applyNumberFormat="1" applyFont="1" applyFill="1" applyBorder="1" applyAlignment="1" applyProtection="1">
      <alignment horizontal="center" vertical="center"/>
      <protection locked="0"/>
    </xf>
    <xf numFmtId="167" fontId="12" fillId="0" borderId="12" xfId="3" applyNumberFormat="1" applyFont="1" applyFill="1" applyBorder="1" applyAlignment="1" applyProtection="1">
      <alignment horizontal="center" vertical="center"/>
      <protection locked="0"/>
    </xf>
    <xf numFmtId="167" fontId="11" fillId="3" borderId="10" xfId="3" applyNumberFormat="1" applyFont="1" applyFill="1" applyBorder="1" applyAlignment="1" applyProtection="1">
      <alignment horizontal="center" vertical="center"/>
    </xf>
    <xf numFmtId="167" fontId="11" fillId="3" borderId="11" xfId="3" applyNumberFormat="1" applyFont="1" applyFill="1" applyBorder="1" applyAlignment="1" applyProtection="1">
      <alignment horizontal="center" vertical="center"/>
    </xf>
    <xf numFmtId="167" fontId="11" fillId="3" borderId="12" xfId="3" applyNumberFormat="1" applyFont="1" applyFill="1" applyBorder="1" applyAlignment="1" applyProtection="1">
      <alignment horizontal="center" vertical="center"/>
    </xf>
    <xf numFmtId="167" fontId="11" fillId="0" borderId="10" xfId="3" applyNumberFormat="1" applyFont="1" applyFill="1" applyBorder="1" applyAlignment="1" applyProtection="1">
      <alignment horizontal="center" vertical="center"/>
      <protection locked="0"/>
    </xf>
    <xf numFmtId="167" fontId="13" fillId="4" borderId="10" xfId="3" applyNumberFormat="1" applyFont="1" applyFill="1" applyBorder="1" applyAlignment="1" applyProtection="1">
      <alignment horizontal="center" vertical="center"/>
    </xf>
    <xf numFmtId="167" fontId="13" fillId="4" borderId="11" xfId="3" applyNumberFormat="1" applyFont="1" applyFill="1" applyBorder="1" applyAlignment="1" applyProtection="1">
      <alignment horizontal="center" vertical="center"/>
    </xf>
    <xf numFmtId="167" fontId="13" fillId="4" borderId="12" xfId="3" applyNumberFormat="1" applyFont="1" applyFill="1" applyBorder="1" applyAlignment="1" applyProtection="1">
      <alignment horizontal="center" vertical="center"/>
    </xf>
    <xf numFmtId="167" fontId="13" fillId="0" borderId="10" xfId="3" applyNumberFormat="1" applyFont="1" applyFill="1" applyBorder="1" applyAlignment="1" applyProtection="1">
      <alignment horizontal="center" vertical="center"/>
      <protection locked="0"/>
    </xf>
    <xf numFmtId="0" fontId="5" fillId="0" borderId="2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166" fontId="3" fillId="0" borderId="16" xfId="0" applyNumberFormat="1" applyFont="1" applyFill="1" applyBorder="1" applyAlignment="1" applyProtection="1">
      <alignment horizontal="left" vertical="center" wrapText="1"/>
    </xf>
    <xf numFmtId="0" fontId="14" fillId="0" borderId="0" xfId="2" applyNumberFormat="1" applyFont="1" applyFill="1" applyBorder="1" applyAlignment="1" applyProtection="1">
      <alignment horizontal="right"/>
    </xf>
    <xf numFmtId="0" fontId="14" fillId="0" borderId="0" xfId="2" applyNumberFormat="1" applyFont="1" applyFill="1" applyBorder="1" applyAlignment="1" applyProtection="1"/>
    <xf numFmtId="165" fontId="14" fillId="0" borderId="0" xfId="0" applyNumberFormat="1" applyFont="1" applyAlignment="1" applyProtection="1">
      <alignment horizontal="center" vertical="center"/>
    </xf>
    <xf numFmtId="169" fontId="3" fillId="0" borderId="0" xfId="0" applyNumberFormat="1" applyFont="1" applyFill="1" applyBorder="1" applyAlignment="1" applyProtection="1">
      <alignment horizontal="center" vertical="center"/>
    </xf>
    <xf numFmtId="169" fontId="5" fillId="0" borderId="0" xfId="2" applyNumberFormat="1" applyFont="1" applyFill="1" applyBorder="1" applyAlignment="1" applyProtection="1"/>
    <xf numFmtId="170" fontId="5" fillId="0" borderId="0" xfId="0" applyNumberFormat="1" applyFont="1" applyAlignment="1" applyProtection="1">
      <alignment horizontal="center" vertical="center"/>
    </xf>
    <xf numFmtId="171" fontId="11" fillId="5" borderId="10" xfId="3" applyNumberFormat="1" applyFont="1" applyFill="1" applyBorder="1" applyAlignment="1" applyProtection="1">
      <alignment horizontal="center" vertical="center"/>
    </xf>
    <xf numFmtId="171" fontId="11" fillId="5" borderId="12" xfId="3" applyNumberFormat="1" applyFont="1" applyFill="1" applyBorder="1" applyAlignment="1" applyProtection="1">
      <alignment horizontal="center" vertical="center"/>
    </xf>
    <xf numFmtId="171" fontId="11" fillId="0" borderId="10" xfId="3" applyNumberFormat="1" applyFont="1" applyFill="1" applyBorder="1" applyAlignment="1" applyProtection="1">
      <alignment horizontal="center" vertical="center"/>
      <protection locked="0"/>
    </xf>
    <xf numFmtId="171" fontId="11" fillId="5" borderId="22" xfId="3" applyNumberFormat="1" applyFont="1" applyFill="1" applyBorder="1" applyAlignment="1" applyProtection="1">
      <alignment horizontal="center" vertical="center"/>
    </xf>
    <xf numFmtId="171" fontId="12" fillId="0" borderId="10" xfId="3" applyNumberFormat="1" applyFont="1" applyFill="1" applyBorder="1" applyAlignment="1" applyProtection="1">
      <alignment horizontal="center" vertical="center"/>
      <protection locked="0"/>
    </xf>
    <xf numFmtId="171" fontId="12" fillId="0" borderId="11" xfId="3" applyNumberFormat="1" applyFont="1" applyFill="1" applyBorder="1" applyAlignment="1" applyProtection="1">
      <alignment horizontal="center" vertical="center"/>
      <protection locked="0"/>
    </xf>
    <xf numFmtId="171" fontId="12" fillId="0" borderId="12" xfId="3" applyNumberFormat="1" applyFont="1" applyFill="1" applyBorder="1" applyAlignment="1" applyProtection="1">
      <alignment horizontal="center" vertical="center"/>
      <protection locked="0"/>
    </xf>
    <xf numFmtId="171" fontId="11" fillId="3" borderId="10" xfId="3" applyNumberFormat="1" applyFont="1" applyFill="1" applyBorder="1" applyAlignment="1" applyProtection="1">
      <alignment horizontal="center" vertical="center"/>
    </xf>
    <xf numFmtId="171" fontId="11" fillId="3" borderId="11" xfId="3" applyNumberFormat="1" applyFont="1" applyFill="1" applyBorder="1" applyAlignment="1" applyProtection="1">
      <alignment horizontal="center" vertical="center"/>
    </xf>
    <xf numFmtId="171" fontId="11" fillId="3" borderId="12" xfId="3" applyNumberFormat="1" applyFont="1" applyFill="1" applyBorder="1" applyAlignment="1" applyProtection="1">
      <alignment horizontal="center" vertical="center"/>
    </xf>
    <xf numFmtId="171" fontId="13" fillId="4" borderId="10" xfId="3" applyNumberFormat="1" applyFont="1" applyFill="1" applyBorder="1" applyAlignment="1" applyProtection="1">
      <alignment horizontal="center" vertical="center"/>
    </xf>
    <xf numFmtId="171" fontId="13" fillId="4" borderId="11" xfId="3" applyNumberFormat="1" applyFont="1" applyFill="1" applyBorder="1" applyAlignment="1" applyProtection="1">
      <alignment horizontal="center" vertical="center"/>
    </xf>
    <xf numFmtId="171" fontId="13" fillId="4" borderId="12" xfId="3" applyNumberFormat="1" applyFont="1" applyFill="1" applyBorder="1" applyAlignment="1" applyProtection="1">
      <alignment horizontal="center" vertical="center"/>
    </xf>
    <xf numFmtId="171" fontId="13" fillId="0" borderId="10" xfId="3" applyNumberFormat="1" applyFont="1" applyFill="1" applyBorder="1" applyAlignment="1" applyProtection="1">
      <alignment horizontal="center" vertical="center"/>
      <protection locked="0"/>
    </xf>
    <xf numFmtId="171" fontId="11" fillId="6" borderId="10" xfId="3" applyNumberFormat="1" applyFont="1" applyFill="1" applyBorder="1" applyAlignment="1" applyProtection="1">
      <alignment horizontal="center" vertical="center"/>
    </xf>
    <xf numFmtId="171" fontId="11" fillId="8" borderId="11" xfId="3" applyNumberFormat="1" applyFont="1" applyFill="1" applyBorder="1" applyAlignment="1" applyProtection="1">
      <alignment horizontal="center" vertical="center"/>
    </xf>
    <xf numFmtId="171" fontId="11" fillId="8" borderId="12" xfId="3" applyNumberFormat="1" applyFont="1" applyFill="1" applyBorder="1" applyAlignment="1" applyProtection="1">
      <alignment horizontal="center" vertical="center"/>
    </xf>
    <xf numFmtId="171" fontId="11" fillId="6" borderId="11" xfId="3" applyNumberFormat="1" applyFont="1" applyFill="1" applyBorder="1" applyAlignment="1" applyProtection="1">
      <alignment horizontal="center" vertical="center"/>
    </xf>
    <xf numFmtId="171" fontId="11" fillId="6" borderId="12" xfId="3" applyNumberFormat="1" applyFont="1" applyFill="1" applyBorder="1" applyAlignment="1" applyProtection="1">
      <alignment horizontal="center" vertical="center"/>
    </xf>
    <xf numFmtId="171" fontId="11" fillId="8" borderId="10" xfId="3" applyNumberFormat="1" applyFont="1" applyFill="1" applyBorder="1" applyAlignment="1" applyProtection="1">
      <alignment horizontal="center" vertical="center"/>
    </xf>
    <xf numFmtId="171" fontId="9" fillId="7" borderId="7" xfId="3" applyNumberFormat="1" applyFont="1" applyFill="1" applyBorder="1" applyAlignment="1" applyProtection="1">
      <alignment horizontal="center" vertical="center"/>
    </xf>
    <xf numFmtId="171" fontId="9" fillId="7" borderId="8" xfId="3" applyNumberFormat="1" applyFont="1" applyFill="1" applyBorder="1" applyAlignment="1" applyProtection="1">
      <alignment horizontal="center" vertical="center"/>
    </xf>
    <xf numFmtId="171" fontId="9" fillId="7" borderId="9" xfId="3" applyNumberFormat="1" applyFont="1" applyFill="1" applyBorder="1" applyAlignment="1" applyProtection="1">
      <alignment horizontal="center" vertical="center"/>
    </xf>
    <xf numFmtId="171" fontId="11" fillId="5" borderId="27" xfId="3" applyNumberFormat="1" applyFont="1" applyFill="1" applyBorder="1" applyAlignment="1" applyProtection="1">
      <alignment horizontal="center" vertical="center"/>
    </xf>
    <xf numFmtId="172" fontId="11" fillId="5" borderId="10" xfId="3" applyNumberFormat="1" applyFont="1" applyFill="1" applyBorder="1" applyAlignment="1" applyProtection="1">
      <alignment horizontal="center" vertical="center"/>
    </xf>
    <xf numFmtId="172" fontId="11" fillId="5" borderId="21" xfId="3" applyNumberFormat="1" applyFont="1" applyFill="1" applyBorder="1" applyAlignment="1" applyProtection="1">
      <alignment horizontal="center" vertical="center"/>
    </xf>
    <xf numFmtId="172" fontId="11" fillId="5" borderId="12" xfId="3" applyNumberFormat="1" applyFont="1" applyFill="1" applyBorder="1" applyAlignment="1" applyProtection="1">
      <alignment horizontal="center" vertical="center"/>
    </xf>
    <xf numFmtId="173" fontId="4" fillId="2" borderId="0" xfId="1" applyNumberFormat="1" applyFont="1" applyFill="1" applyBorder="1" applyAlignment="1" applyProtection="1">
      <alignment horizontal="center" vertical="center" wrapText="1"/>
    </xf>
    <xf numFmtId="171" fontId="11" fillId="5" borderId="21" xfId="3" applyNumberFormat="1" applyFont="1" applyFill="1" applyBorder="1" applyAlignment="1" applyProtection="1">
      <alignment horizontal="center" vertical="center"/>
    </xf>
    <xf numFmtId="174" fontId="16" fillId="0" borderId="11" xfId="3" applyNumberFormat="1" applyFont="1" applyFill="1" applyBorder="1" applyAlignment="1" applyProtection="1">
      <alignment horizontal="center" vertical="center"/>
      <protection locked="0"/>
    </xf>
    <xf numFmtId="167" fontId="11" fillId="5" borderId="21" xfId="3" applyNumberFormat="1" applyFont="1" applyFill="1" applyBorder="1" applyAlignment="1" applyProtection="1">
      <alignment horizontal="center" vertical="center"/>
    </xf>
    <xf numFmtId="167" fontId="11" fillId="5" borderId="12" xfId="3" applyNumberFormat="1" applyFont="1" applyFill="1" applyBorder="1" applyAlignment="1" applyProtection="1">
      <alignment horizontal="center" vertical="center"/>
    </xf>
    <xf numFmtId="175" fontId="15" fillId="0" borderId="0" xfId="4" applyNumberFormat="1" applyFont="1" applyFill="1" applyBorder="1" applyAlignment="1" applyProtection="1">
      <alignment horizontal="center" vertical="center"/>
    </xf>
    <xf numFmtId="175" fontId="15" fillId="0" borderId="0" xfId="4" applyNumberFormat="1" applyFont="1" applyFill="1" applyBorder="1" applyAlignment="1" applyProtection="1"/>
    <xf numFmtId="174" fontId="11" fillId="5" borderId="10" xfId="3" applyNumberFormat="1" applyFont="1" applyFill="1" applyBorder="1" applyAlignment="1" applyProtection="1">
      <alignment horizontal="center" vertical="center"/>
    </xf>
    <xf numFmtId="174" fontId="11" fillId="5" borderId="12" xfId="3" applyNumberFormat="1" applyFont="1" applyFill="1" applyBorder="1" applyAlignment="1" applyProtection="1">
      <alignment horizontal="center" vertical="center"/>
    </xf>
    <xf numFmtId="174" fontId="11" fillId="3" borderId="12" xfId="3" applyNumberFormat="1" applyFont="1" applyFill="1" applyBorder="1" applyAlignment="1" applyProtection="1">
      <alignment horizontal="center" vertical="center"/>
    </xf>
    <xf numFmtId="167" fontId="11" fillId="5" borderId="10" xfId="3" applyNumberFormat="1" applyFont="1" applyFill="1" applyBorder="1" applyAlignment="1" applyProtection="1">
      <alignment horizontal="center" vertical="center"/>
    </xf>
    <xf numFmtId="167" fontId="11" fillId="5" borderId="22" xfId="3" applyNumberFormat="1" applyFont="1" applyFill="1" applyBorder="1" applyAlignment="1" applyProtection="1">
      <alignment horizontal="center" vertical="center"/>
    </xf>
    <xf numFmtId="174" fontId="11" fillId="3" borderId="10" xfId="3" applyNumberFormat="1" applyFont="1" applyFill="1" applyBorder="1" applyAlignment="1" applyProtection="1">
      <alignment horizontal="center" vertical="center"/>
    </xf>
    <xf numFmtId="174" fontId="11" fillId="3" borderId="11" xfId="3" applyNumberFormat="1" applyFont="1" applyFill="1" applyBorder="1" applyAlignment="1" applyProtection="1">
      <alignment horizontal="center" vertical="center"/>
    </xf>
    <xf numFmtId="171" fontId="17" fillId="0" borderId="10" xfId="3" applyNumberFormat="1" applyFont="1" applyFill="1" applyBorder="1" applyAlignment="1" applyProtection="1">
      <alignment horizontal="center" vertical="center"/>
      <protection locked="0"/>
    </xf>
    <xf numFmtId="171" fontId="15" fillId="0" borderId="3" xfId="2" applyNumberFormat="1" applyFont="1" applyFill="1" applyBorder="1" applyAlignment="1" applyProtection="1">
      <alignment horizontal="center" vertical="center" wrapText="1"/>
    </xf>
    <xf numFmtId="171" fontId="15" fillId="0" borderId="19" xfId="2" applyNumberFormat="1" applyFont="1" applyFill="1" applyBorder="1" applyAlignment="1" applyProtection="1">
      <alignment horizontal="center" vertical="center" wrapText="1"/>
    </xf>
    <xf numFmtId="172" fontId="15" fillId="0" borderId="20" xfId="2" applyNumberFormat="1" applyFont="1" applyFill="1" applyBorder="1" applyAlignment="1" applyProtection="1">
      <alignment horizontal="center" vertical="center" wrapText="1"/>
    </xf>
    <xf numFmtId="172" fontId="15" fillId="0" borderId="3" xfId="2" applyNumberFormat="1" applyFont="1" applyFill="1" applyBorder="1" applyAlignment="1" applyProtection="1">
      <alignment horizontal="center" vertical="center" wrapText="1"/>
    </xf>
    <xf numFmtId="172" fontId="15" fillId="0" borderId="19" xfId="2" applyNumberFormat="1" applyFont="1" applyFill="1" applyBorder="1" applyAlignment="1" applyProtection="1">
      <alignment horizontal="center" vertical="center" wrapText="1"/>
    </xf>
    <xf numFmtId="171" fontId="15" fillId="0" borderId="20" xfId="2" applyNumberFormat="1" applyFont="1" applyFill="1" applyBorder="1" applyAlignment="1" applyProtection="1">
      <alignment horizontal="center" vertical="center" wrapText="1"/>
    </xf>
    <xf numFmtId="166" fontId="10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2" xfId="2" applyNumberFormat="1" applyFont="1" applyFill="1" applyBorder="1" applyAlignment="1" applyProtection="1">
      <alignment horizontal="center" vertical="center" wrapText="1"/>
    </xf>
    <xf numFmtId="0" fontId="3" fillId="0" borderId="14" xfId="2" applyNumberFormat="1" applyFont="1" applyFill="1" applyBorder="1" applyAlignment="1" applyProtection="1">
      <alignment horizontal="center" vertical="center" wrapText="1"/>
    </xf>
    <xf numFmtId="0" fontId="3" fillId="0" borderId="15" xfId="2" applyNumberFormat="1" applyFont="1" applyFill="1" applyBorder="1" applyAlignment="1" applyProtection="1">
      <alignment horizontal="center" vertical="center" wrapText="1"/>
    </xf>
    <xf numFmtId="165" fontId="3" fillId="0" borderId="2" xfId="2" applyNumberFormat="1" applyFont="1" applyFill="1" applyBorder="1" applyAlignment="1" applyProtection="1">
      <alignment horizontal="center" vertical="center" wrapText="1"/>
    </xf>
    <xf numFmtId="165" fontId="3" fillId="0" borderId="3" xfId="2" applyNumberFormat="1" applyFont="1" applyFill="1" applyBorder="1" applyAlignment="1" applyProtection="1">
      <alignment horizontal="center" vertical="center" wrapText="1"/>
    </xf>
    <xf numFmtId="165" fontId="3" fillId="0" borderId="5" xfId="2" applyNumberFormat="1" applyFont="1" applyFill="1" applyBorder="1" applyAlignment="1" applyProtection="1">
      <alignment horizontal="center" vertical="center" wrapText="1"/>
    </xf>
    <xf numFmtId="2" fontId="9" fillId="7" borderId="1" xfId="1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3" fillId="7" borderId="1" xfId="2" applyNumberFormat="1" applyFont="1" applyFill="1" applyBorder="1" applyAlignment="1" applyProtection="1">
      <alignment horizontal="center" vertical="center"/>
    </xf>
    <xf numFmtId="14" fontId="3" fillId="7" borderId="13" xfId="2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7" borderId="23" xfId="1" applyFont="1" applyFill="1" applyBorder="1" applyAlignment="1" applyProtection="1">
      <alignment horizontal="left" vertical="center" wrapText="1"/>
    </xf>
    <xf numFmtId="0" fontId="3" fillId="7" borderId="24" xfId="1" applyFont="1" applyFill="1" applyBorder="1" applyAlignment="1" applyProtection="1">
      <alignment horizontal="left" vertical="center" wrapText="1"/>
    </xf>
    <xf numFmtId="165" fontId="3" fillId="7" borderId="25" xfId="2" applyNumberFormat="1" applyFont="1" applyFill="1" applyBorder="1" applyAlignment="1" applyProtection="1">
      <alignment horizontal="center" vertical="center" wrapText="1"/>
      <protection hidden="1"/>
    </xf>
    <xf numFmtId="165" fontId="3" fillId="7" borderId="26" xfId="2" applyNumberFormat="1" applyFont="1" applyFill="1" applyBorder="1" applyAlignment="1" applyProtection="1">
      <alignment horizontal="center" vertical="center" wrapText="1"/>
      <protection hidden="1"/>
    </xf>
  </cellXfs>
  <cellStyles count="5">
    <cellStyle name="Обычный" xfId="0" builtinId="0"/>
    <cellStyle name="Обычный 4" xfId="2"/>
    <cellStyle name="Обычный_struktura elektro" xfId="1"/>
    <cellStyle name="Процентный" xfId="4" builtinId="5"/>
    <cellStyle name="Финансовый" xfId="3" builtinId="3"/>
  </cellStyles>
  <dxfs count="0"/>
  <tableStyles count="0" defaultTableStyle="TableStyleMedium2" defaultPivotStyle="PivotStyleLight16"/>
  <colors>
    <mruColors>
      <color rgb="FF99CCFF"/>
      <color rgb="FF563DEB"/>
      <color rgb="FFCCCCFF"/>
      <color rgb="FFFFFF66"/>
      <color rgb="FFFFE07D"/>
      <color rgb="FF6699FF"/>
      <color rgb="FF99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479"/>
  <sheetViews>
    <sheetView zoomScale="60" zoomScaleNormal="60" workbookViewId="0">
      <selection activeCell="K9" sqref="K9"/>
    </sheetView>
  </sheetViews>
  <sheetFormatPr defaultColWidth="16.7109375" defaultRowHeight="15.75" x14ac:dyDescent="0.25"/>
  <cols>
    <col min="1" max="1" width="10.140625" style="24" bestFit="1" customWidth="1"/>
    <col min="2" max="2" width="98.140625" style="23" customWidth="1"/>
    <col min="3" max="3" width="22.7109375" style="25" bestFit="1" customWidth="1"/>
    <col min="4" max="4" width="18" style="25" bestFit="1" customWidth="1"/>
    <col min="5" max="5" width="14.85546875" style="25" bestFit="1" customWidth="1"/>
    <col min="6" max="6" width="20.140625" style="25" customWidth="1"/>
    <col min="7" max="7" width="19.85546875" style="25" customWidth="1"/>
    <col min="8" max="8" width="20.42578125" style="25" customWidth="1"/>
    <col min="9" max="9" width="15.28515625" style="25" customWidth="1"/>
    <col min="10" max="10" width="15.42578125" style="25" customWidth="1"/>
    <col min="11" max="11" width="17.85546875" style="25" customWidth="1"/>
    <col min="12" max="12" width="18" style="25" customWidth="1"/>
    <col min="13" max="13" width="9" style="3" hidden="1" customWidth="1"/>
    <col min="14" max="14" width="15.85546875" style="3" hidden="1" customWidth="1"/>
    <col min="15" max="16" width="10.42578125" style="3" hidden="1" customWidth="1"/>
    <col min="17" max="17" width="14.85546875" style="3" hidden="1" customWidth="1"/>
    <col min="18" max="18" width="15.85546875" style="3" hidden="1" customWidth="1"/>
    <col min="19" max="19" width="8.85546875" style="3" hidden="1" customWidth="1"/>
    <col min="20" max="20" width="17.28515625" style="3" hidden="1" customWidth="1"/>
    <col min="21" max="22" width="10.42578125" style="3" hidden="1" customWidth="1"/>
    <col min="23" max="23" width="15.85546875" style="3" hidden="1" customWidth="1"/>
    <col min="24" max="24" width="17.28515625" style="3" hidden="1" customWidth="1"/>
    <col min="25" max="65" width="9" style="3" customWidth="1"/>
    <col min="66" max="66" width="12.42578125" style="3" customWidth="1"/>
    <col min="67" max="67" width="44.140625" style="3" customWidth="1"/>
    <col min="68" max="70" width="16.7109375" style="3"/>
    <col min="71" max="71" width="12.42578125" style="3" customWidth="1"/>
    <col min="72" max="72" width="44.140625" style="3" customWidth="1"/>
    <col min="73" max="73" width="21.7109375" style="3" customWidth="1"/>
    <col min="74" max="77" width="21" style="3" bestFit="1" customWidth="1"/>
    <col min="78" max="78" width="17.5703125" style="3" bestFit="1" customWidth="1"/>
    <col min="79" max="80" width="16.42578125" style="3" bestFit="1" customWidth="1"/>
    <col min="81" max="81" width="16.7109375" style="3" customWidth="1"/>
    <col min="82" max="82" width="16.42578125" style="3" bestFit="1" customWidth="1"/>
    <col min="83" max="83" width="13.28515625" style="3" customWidth="1"/>
    <col min="84" max="88" width="9.85546875" style="3" bestFit="1" customWidth="1"/>
    <col min="89" max="103" width="17.7109375" style="3" customWidth="1"/>
    <col min="104" max="105" width="25.28515625" style="3" customWidth="1"/>
    <col min="106" max="106" width="23" style="3" bestFit="1" customWidth="1"/>
    <col min="107" max="107" width="22.28515625" style="3" bestFit="1" customWidth="1"/>
    <col min="108" max="108" width="23" style="3" bestFit="1" customWidth="1"/>
    <col min="109" max="109" width="24.28515625" style="3" bestFit="1" customWidth="1"/>
    <col min="110" max="110" width="23" style="3" bestFit="1" customWidth="1"/>
    <col min="111" max="112" width="22.28515625" style="3" bestFit="1" customWidth="1"/>
    <col min="113" max="113" width="20.7109375" style="3" bestFit="1" customWidth="1"/>
    <col min="114" max="114" width="24.7109375" style="3" customWidth="1"/>
    <col min="115" max="117" width="22" style="3" customWidth="1"/>
    <col min="118" max="118" width="21.85546875" style="3" customWidth="1"/>
    <col min="119" max="119" width="19.7109375" style="3" customWidth="1"/>
    <col min="120" max="321" width="9" style="3" customWidth="1"/>
    <col min="322" max="322" width="12.42578125" style="3" customWidth="1"/>
    <col min="323" max="323" width="44.140625" style="3" customWidth="1"/>
    <col min="324" max="326" width="16.7109375" style="3"/>
    <col min="327" max="327" width="12.42578125" style="3" customWidth="1"/>
    <col min="328" max="328" width="44.140625" style="3" customWidth="1"/>
    <col min="329" max="329" width="21.7109375" style="3" customWidth="1"/>
    <col min="330" max="333" width="21" style="3" bestFit="1" customWidth="1"/>
    <col min="334" max="334" width="17.5703125" style="3" bestFit="1" customWidth="1"/>
    <col min="335" max="336" width="16.42578125" style="3" bestFit="1" customWidth="1"/>
    <col min="337" max="337" width="16.7109375" style="3" customWidth="1"/>
    <col min="338" max="338" width="16.42578125" style="3" bestFit="1" customWidth="1"/>
    <col min="339" max="339" width="13.28515625" style="3" customWidth="1"/>
    <col min="340" max="344" width="9.85546875" style="3" bestFit="1" customWidth="1"/>
    <col min="345" max="359" width="17.7109375" style="3" customWidth="1"/>
    <col min="360" max="361" width="25.28515625" style="3" customWidth="1"/>
    <col min="362" max="362" width="23" style="3" bestFit="1" customWidth="1"/>
    <col min="363" max="363" width="22.28515625" style="3" bestFit="1" customWidth="1"/>
    <col min="364" max="364" width="23" style="3" bestFit="1" customWidth="1"/>
    <col min="365" max="365" width="24.28515625" style="3" bestFit="1" customWidth="1"/>
    <col min="366" max="366" width="23" style="3" bestFit="1" customWidth="1"/>
    <col min="367" max="368" width="22.28515625" style="3" bestFit="1" customWidth="1"/>
    <col min="369" max="369" width="20.7109375" style="3" bestFit="1" customWidth="1"/>
    <col min="370" max="370" width="24.7109375" style="3" customWidth="1"/>
    <col min="371" max="373" width="22" style="3" customWidth="1"/>
    <col min="374" max="374" width="21.85546875" style="3" customWidth="1"/>
    <col min="375" max="375" width="19.7109375" style="3" customWidth="1"/>
    <col min="376" max="577" width="9" style="3" customWidth="1"/>
    <col min="578" max="578" width="12.42578125" style="3" customWidth="1"/>
    <col min="579" max="579" width="44.140625" style="3" customWidth="1"/>
    <col min="580" max="582" width="16.7109375" style="3"/>
    <col min="583" max="583" width="12.42578125" style="3" customWidth="1"/>
    <col min="584" max="584" width="44.140625" style="3" customWidth="1"/>
    <col min="585" max="585" width="21.7109375" style="3" customWidth="1"/>
    <col min="586" max="589" width="21" style="3" bestFit="1" customWidth="1"/>
    <col min="590" max="590" width="17.5703125" style="3" bestFit="1" customWidth="1"/>
    <col min="591" max="592" width="16.42578125" style="3" bestFit="1" customWidth="1"/>
    <col min="593" max="593" width="16.7109375" style="3" customWidth="1"/>
    <col min="594" max="594" width="16.42578125" style="3" bestFit="1" customWidth="1"/>
    <col min="595" max="595" width="13.28515625" style="3" customWidth="1"/>
    <col min="596" max="600" width="9.85546875" style="3" bestFit="1" customWidth="1"/>
    <col min="601" max="615" width="17.7109375" style="3" customWidth="1"/>
    <col min="616" max="617" width="25.28515625" style="3" customWidth="1"/>
    <col min="618" max="618" width="23" style="3" bestFit="1" customWidth="1"/>
    <col min="619" max="619" width="22.28515625" style="3" bestFit="1" customWidth="1"/>
    <col min="620" max="620" width="23" style="3" bestFit="1" customWidth="1"/>
    <col min="621" max="621" width="24.28515625" style="3" bestFit="1" customWidth="1"/>
    <col min="622" max="622" width="23" style="3" bestFit="1" customWidth="1"/>
    <col min="623" max="624" width="22.28515625" style="3" bestFit="1" customWidth="1"/>
    <col min="625" max="625" width="20.7109375" style="3" bestFit="1" customWidth="1"/>
    <col min="626" max="626" width="24.7109375" style="3" customWidth="1"/>
    <col min="627" max="629" width="22" style="3" customWidth="1"/>
    <col min="630" max="630" width="21.85546875" style="3" customWidth="1"/>
    <col min="631" max="631" width="19.7109375" style="3" customWidth="1"/>
    <col min="632" max="833" width="9" style="3" customWidth="1"/>
    <col min="834" max="834" width="12.42578125" style="3" customWidth="1"/>
    <col min="835" max="835" width="44.140625" style="3" customWidth="1"/>
    <col min="836" max="838" width="16.7109375" style="3"/>
    <col min="839" max="839" width="12.42578125" style="3" customWidth="1"/>
    <col min="840" max="840" width="44.140625" style="3" customWidth="1"/>
    <col min="841" max="841" width="21.7109375" style="3" customWidth="1"/>
    <col min="842" max="845" width="21" style="3" bestFit="1" customWidth="1"/>
    <col min="846" max="846" width="17.5703125" style="3" bestFit="1" customWidth="1"/>
    <col min="847" max="848" width="16.42578125" style="3" bestFit="1" customWidth="1"/>
    <col min="849" max="849" width="16.7109375" style="3" customWidth="1"/>
    <col min="850" max="850" width="16.42578125" style="3" bestFit="1" customWidth="1"/>
    <col min="851" max="851" width="13.28515625" style="3" customWidth="1"/>
    <col min="852" max="856" width="9.85546875" style="3" bestFit="1" customWidth="1"/>
    <col min="857" max="871" width="17.7109375" style="3" customWidth="1"/>
    <col min="872" max="873" width="25.28515625" style="3" customWidth="1"/>
    <col min="874" max="874" width="23" style="3" bestFit="1" customWidth="1"/>
    <col min="875" max="875" width="22.28515625" style="3" bestFit="1" customWidth="1"/>
    <col min="876" max="876" width="23" style="3" bestFit="1" customWidth="1"/>
    <col min="877" max="877" width="24.28515625" style="3" bestFit="1" customWidth="1"/>
    <col min="878" max="878" width="23" style="3" bestFit="1" customWidth="1"/>
    <col min="879" max="880" width="22.28515625" style="3" bestFit="1" customWidth="1"/>
    <col min="881" max="881" width="20.7109375" style="3" bestFit="1" customWidth="1"/>
    <col min="882" max="882" width="24.7109375" style="3" customWidth="1"/>
    <col min="883" max="885" width="22" style="3" customWidth="1"/>
    <col min="886" max="886" width="21.85546875" style="3" customWidth="1"/>
    <col min="887" max="887" width="19.7109375" style="3" customWidth="1"/>
    <col min="888" max="1089" width="9" style="3" customWidth="1"/>
    <col min="1090" max="1090" width="12.42578125" style="3" customWidth="1"/>
    <col min="1091" max="1091" width="44.140625" style="3" customWidth="1"/>
    <col min="1092" max="1094" width="16.7109375" style="3"/>
    <col min="1095" max="1095" width="12.42578125" style="3" customWidth="1"/>
    <col min="1096" max="1096" width="44.140625" style="3" customWidth="1"/>
    <col min="1097" max="1097" width="21.7109375" style="3" customWidth="1"/>
    <col min="1098" max="1101" width="21" style="3" bestFit="1" customWidth="1"/>
    <col min="1102" max="1102" width="17.5703125" style="3" bestFit="1" customWidth="1"/>
    <col min="1103" max="1104" width="16.42578125" style="3" bestFit="1" customWidth="1"/>
    <col min="1105" max="1105" width="16.7109375" style="3" customWidth="1"/>
    <col min="1106" max="1106" width="16.42578125" style="3" bestFit="1" customWidth="1"/>
    <col min="1107" max="1107" width="13.28515625" style="3" customWidth="1"/>
    <col min="1108" max="1112" width="9.85546875" style="3" bestFit="1" customWidth="1"/>
    <col min="1113" max="1127" width="17.7109375" style="3" customWidth="1"/>
    <col min="1128" max="1129" width="25.28515625" style="3" customWidth="1"/>
    <col min="1130" max="1130" width="23" style="3" bestFit="1" customWidth="1"/>
    <col min="1131" max="1131" width="22.28515625" style="3" bestFit="1" customWidth="1"/>
    <col min="1132" max="1132" width="23" style="3" bestFit="1" customWidth="1"/>
    <col min="1133" max="1133" width="24.28515625" style="3" bestFit="1" customWidth="1"/>
    <col min="1134" max="1134" width="23" style="3" bestFit="1" customWidth="1"/>
    <col min="1135" max="1136" width="22.28515625" style="3" bestFit="1" customWidth="1"/>
    <col min="1137" max="1137" width="20.7109375" style="3" bestFit="1" customWidth="1"/>
    <col min="1138" max="1138" width="24.7109375" style="3" customWidth="1"/>
    <col min="1139" max="1141" width="22" style="3" customWidth="1"/>
    <col min="1142" max="1142" width="21.85546875" style="3" customWidth="1"/>
    <col min="1143" max="1143" width="19.7109375" style="3" customWidth="1"/>
    <col min="1144" max="1345" width="9" style="3" customWidth="1"/>
    <col min="1346" max="1346" width="12.42578125" style="3" customWidth="1"/>
    <col min="1347" max="1347" width="44.140625" style="3" customWidth="1"/>
    <col min="1348" max="1350" width="16.7109375" style="3"/>
    <col min="1351" max="1351" width="12.42578125" style="3" customWidth="1"/>
    <col min="1352" max="1352" width="44.140625" style="3" customWidth="1"/>
    <col min="1353" max="1353" width="21.7109375" style="3" customWidth="1"/>
    <col min="1354" max="1357" width="21" style="3" bestFit="1" customWidth="1"/>
    <col min="1358" max="1358" width="17.5703125" style="3" bestFit="1" customWidth="1"/>
    <col min="1359" max="1360" width="16.42578125" style="3" bestFit="1" customWidth="1"/>
    <col min="1361" max="1361" width="16.7109375" style="3" customWidth="1"/>
    <col min="1362" max="1362" width="16.42578125" style="3" bestFit="1" customWidth="1"/>
    <col min="1363" max="1363" width="13.28515625" style="3" customWidth="1"/>
    <col min="1364" max="1368" width="9.85546875" style="3" bestFit="1" customWidth="1"/>
    <col min="1369" max="1383" width="17.7109375" style="3" customWidth="1"/>
    <col min="1384" max="1385" width="25.28515625" style="3" customWidth="1"/>
    <col min="1386" max="1386" width="23" style="3" bestFit="1" customWidth="1"/>
    <col min="1387" max="1387" width="22.28515625" style="3" bestFit="1" customWidth="1"/>
    <col min="1388" max="1388" width="23" style="3" bestFit="1" customWidth="1"/>
    <col min="1389" max="1389" width="24.28515625" style="3" bestFit="1" customWidth="1"/>
    <col min="1390" max="1390" width="23" style="3" bestFit="1" customWidth="1"/>
    <col min="1391" max="1392" width="22.28515625" style="3" bestFit="1" customWidth="1"/>
    <col min="1393" max="1393" width="20.7109375" style="3" bestFit="1" customWidth="1"/>
    <col min="1394" max="1394" width="24.7109375" style="3" customWidth="1"/>
    <col min="1395" max="1397" width="22" style="3" customWidth="1"/>
    <col min="1398" max="1398" width="21.85546875" style="3" customWidth="1"/>
    <col min="1399" max="1399" width="19.7109375" style="3" customWidth="1"/>
    <col min="1400" max="1601" width="9" style="3" customWidth="1"/>
    <col min="1602" max="1602" width="12.42578125" style="3" customWidth="1"/>
    <col min="1603" max="1603" width="44.140625" style="3" customWidth="1"/>
    <col min="1604" max="1606" width="16.7109375" style="3"/>
    <col min="1607" max="1607" width="12.42578125" style="3" customWidth="1"/>
    <col min="1608" max="1608" width="44.140625" style="3" customWidth="1"/>
    <col min="1609" max="1609" width="21.7109375" style="3" customWidth="1"/>
    <col min="1610" max="1613" width="21" style="3" bestFit="1" customWidth="1"/>
    <col min="1614" max="1614" width="17.5703125" style="3" bestFit="1" customWidth="1"/>
    <col min="1615" max="1616" width="16.42578125" style="3" bestFit="1" customWidth="1"/>
    <col min="1617" max="1617" width="16.7109375" style="3" customWidth="1"/>
    <col min="1618" max="1618" width="16.42578125" style="3" bestFit="1" customWidth="1"/>
    <col min="1619" max="1619" width="13.28515625" style="3" customWidth="1"/>
    <col min="1620" max="1624" width="9.85546875" style="3" bestFit="1" customWidth="1"/>
    <col min="1625" max="1639" width="17.7109375" style="3" customWidth="1"/>
    <col min="1640" max="1641" width="25.28515625" style="3" customWidth="1"/>
    <col min="1642" max="1642" width="23" style="3" bestFit="1" customWidth="1"/>
    <col min="1643" max="1643" width="22.28515625" style="3" bestFit="1" customWidth="1"/>
    <col min="1644" max="1644" width="23" style="3" bestFit="1" customWidth="1"/>
    <col min="1645" max="1645" width="24.28515625" style="3" bestFit="1" customWidth="1"/>
    <col min="1646" max="1646" width="23" style="3" bestFit="1" customWidth="1"/>
    <col min="1647" max="1648" width="22.28515625" style="3" bestFit="1" customWidth="1"/>
    <col min="1649" max="1649" width="20.7109375" style="3" bestFit="1" customWidth="1"/>
    <col min="1650" max="1650" width="24.7109375" style="3" customWidth="1"/>
    <col min="1651" max="1653" width="22" style="3" customWidth="1"/>
    <col min="1654" max="1654" width="21.85546875" style="3" customWidth="1"/>
    <col min="1655" max="1655" width="19.7109375" style="3" customWidth="1"/>
    <col min="1656" max="1857" width="9" style="3" customWidth="1"/>
    <col min="1858" max="1858" width="12.42578125" style="3" customWidth="1"/>
    <col min="1859" max="1859" width="44.140625" style="3" customWidth="1"/>
    <col min="1860" max="1862" width="16.7109375" style="3"/>
    <col min="1863" max="1863" width="12.42578125" style="3" customWidth="1"/>
    <col min="1864" max="1864" width="44.140625" style="3" customWidth="1"/>
    <col min="1865" max="1865" width="21.7109375" style="3" customWidth="1"/>
    <col min="1866" max="1869" width="21" style="3" bestFit="1" customWidth="1"/>
    <col min="1870" max="1870" width="17.5703125" style="3" bestFit="1" customWidth="1"/>
    <col min="1871" max="1872" width="16.42578125" style="3" bestFit="1" customWidth="1"/>
    <col min="1873" max="1873" width="16.7109375" style="3" customWidth="1"/>
    <col min="1874" max="1874" width="16.42578125" style="3" bestFit="1" customWidth="1"/>
    <col min="1875" max="1875" width="13.28515625" style="3" customWidth="1"/>
    <col min="1876" max="1880" width="9.85546875" style="3" bestFit="1" customWidth="1"/>
    <col min="1881" max="1895" width="17.7109375" style="3" customWidth="1"/>
    <col min="1896" max="1897" width="25.28515625" style="3" customWidth="1"/>
    <col min="1898" max="1898" width="23" style="3" bestFit="1" customWidth="1"/>
    <col min="1899" max="1899" width="22.28515625" style="3" bestFit="1" customWidth="1"/>
    <col min="1900" max="1900" width="23" style="3" bestFit="1" customWidth="1"/>
    <col min="1901" max="1901" width="24.28515625" style="3" bestFit="1" customWidth="1"/>
    <col min="1902" max="1902" width="23" style="3" bestFit="1" customWidth="1"/>
    <col min="1903" max="1904" width="22.28515625" style="3" bestFit="1" customWidth="1"/>
    <col min="1905" max="1905" width="20.7109375" style="3" bestFit="1" customWidth="1"/>
    <col min="1906" max="1906" width="24.7109375" style="3" customWidth="1"/>
    <col min="1907" max="1909" width="22" style="3" customWidth="1"/>
    <col min="1910" max="1910" width="21.85546875" style="3" customWidth="1"/>
    <col min="1911" max="1911" width="19.7109375" style="3" customWidth="1"/>
    <col min="1912" max="2113" width="9" style="3" customWidth="1"/>
    <col min="2114" max="2114" width="12.42578125" style="3" customWidth="1"/>
    <col min="2115" max="2115" width="44.140625" style="3" customWidth="1"/>
    <col min="2116" max="2118" width="16.7109375" style="3"/>
    <col min="2119" max="2119" width="12.42578125" style="3" customWidth="1"/>
    <col min="2120" max="2120" width="44.140625" style="3" customWidth="1"/>
    <col min="2121" max="2121" width="21.7109375" style="3" customWidth="1"/>
    <col min="2122" max="2125" width="21" style="3" bestFit="1" customWidth="1"/>
    <col min="2126" max="2126" width="17.5703125" style="3" bestFit="1" customWidth="1"/>
    <col min="2127" max="2128" width="16.42578125" style="3" bestFit="1" customWidth="1"/>
    <col min="2129" max="2129" width="16.7109375" style="3" customWidth="1"/>
    <col min="2130" max="2130" width="16.42578125" style="3" bestFit="1" customWidth="1"/>
    <col min="2131" max="2131" width="13.28515625" style="3" customWidth="1"/>
    <col min="2132" max="2136" width="9.85546875" style="3" bestFit="1" customWidth="1"/>
    <col min="2137" max="2151" width="17.7109375" style="3" customWidth="1"/>
    <col min="2152" max="2153" width="25.28515625" style="3" customWidth="1"/>
    <col min="2154" max="2154" width="23" style="3" bestFit="1" customWidth="1"/>
    <col min="2155" max="2155" width="22.28515625" style="3" bestFit="1" customWidth="1"/>
    <col min="2156" max="2156" width="23" style="3" bestFit="1" customWidth="1"/>
    <col min="2157" max="2157" width="24.28515625" style="3" bestFit="1" customWidth="1"/>
    <col min="2158" max="2158" width="23" style="3" bestFit="1" customWidth="1"/>
    <col min="2159" max="2160" width="22.28515625" style="3" bestFit="1" customWidth="1"/>
    <col min="2161" max="2161" width="20.7109375" style="3" bestFit="1" customWidth="1"/>
    <col min="2162" max="2162" width="24.7109375" style="3" customWidth="1"/>
    <col min="2163" max="2165" width="22" style="3" customWidth="1"/>
    <col min="2166" max="2166" width="21.85546875" style="3" customWidth="1"/>
    <col min="2167" max="2167" width="19.7109375" style="3" customWidth="1"/>
    <col min="2168" max="2369" width="9" style="3" customWidth="1"/>
    <col min="2370" max="2370" width="12.42578125" style="3" customWidth="1"/>
    <col min="2371" max="2371" width="44.140625" style="3" customWidth="1"/>
    <col min="2372" max="2374" width="16.7109375" style="3"/>
    <col min="2375" max="2375" width="12.42578125" style="3" customWidth="1"/>
    <col min="2376" max="2376" width="44.140625" style="3" customWidth="1"/>
    <col min="2377" max="2377" width="21.7109375" style="3" customWidth="1"/>
    <col min="2378" max="2381" width="21" style="3" bestFit="1" customWidth="1"/>
    <col min="2382" max="2382" width="17.5703125" style="3" bestFit="1" customWidth="1"/>
    <col min="2383" max="2384" width="16.42578125" style="3" bestFit="1" customWidth="1"/>
    <col min="2385" max="2385" width="16.7109375" style="3" customWidth="1"/>
    <col min="2386" max="2386" width="16.42578125" style="3" bestFit="1" customWidth="1"/>
    <col min="2387" max="2387" width="13.28515625" style="3" customWidth="1"/>
    <col min="2388" max="2392" width="9.85546875" style="3" bestFit="1" customWidth="1"/>
    <col min="2393" max="2407" width="17.7109375" style="3" customWidth="1"/>
    <col min="2408" max="2409" width="25.28515625" style="3" customWidth="1"/>
    <col min="2410" max="2410" width="23" style="3" bestFit="1" customWidth="1"/>
    <col min="2411" max="2411" width="22.28515625" style="3" bestFit="1" customWidth="1"/>
    <col min="2412" max="2412" width="23" style="3" bestFit="1" customWidth="1"/>
    <col min="2413" max="2413" width="24.28515625" style="3" bestFit="1" customWidth="1"/>
    <col min="2414" max="2414" width="23" style="3" bestFit="1" customWidth="1"/>
    <col min="2415" max="2416" width="22.28515625" style="3" bestFit="1" customWidth="1"/>
    <col min="2417" max="2417" width="20.7109375" style="3" bestFit="1" customWidth="1"/>
    <col min="2418" max="2418" width="24.7109375" style="3" customWidth="1"/>
    <col min="2419" max="2421" width="22" style="3" customWidth="1"/>
    <col min="2422" max="2422" width="21.85546875" style="3" customWidth="1"/>
    <col min="2423" max="2423" width="19.7109375" style="3" customWidth="1"/>
    <col min="2424" max="2625" width="9" style="3" customWidth="1"/>
    <col min="2626" max="2626" width="12.42578125" style="3" customWidth="1"/>
    <col min="2627" max="2627" width="44.140625" style="3" customWidth="1"/>
    <col min="2628" max="2630" width="16.7109375" style="3"/>
    <col min="2631" max="2631" width="12.42578125" style="3" customWidth="1"/>
    <col min="2632" max="2632" width="44.140625" style="3" customWidth="1"/>
    <col min="2633" max="2633" width="21.7109375" style="3" customWidth="1"/>
    <col min="2634" max="2637" width="21" style="3" bestFit="1" customWidth="1"/>
    <col min="2638" max="2638" width="17.5703125" style="3" bestFit="1" customWidth="1"/>
    <col min="2639" max="2640" width="16.42578125" style="3" bestFit="1" customWidth="1"/>
    <col min="2641" max="2641" width="16.7109375" style="3" customWidth="1"/>
    <col min="2642" max="2642" width="16.42578125" style="3" bestFit="1" customWidth="1"/>
    <col min="2643" max="2643" width="13.28515625" style="3" customWidth="1"/>
    <col min="2644" max="2648" width="9.85546875" style="3" bestFit="1" customWidth="1"/>
    <col min="2649" max="2663" width="17.7109375" style="3" customWidth="1"/>
    <col min="2664" max="2665" width="25.28515625" style="3" customWidth="1"/>
    <col min="2666" max="2666" width="23" style="3" bestFit="1" customWidth="1"/>
    <col min="2667" max="2667" width="22.28515625" style="3" bestFit="1" customWidth="1"/>
    <col min="2668" max="2668" width="23" style="3" bestFit="1" customWidth="1"/>
    <col min="2669" max="2669" width="24.28515625" style="3" bestFit="1" customWidth="1"/>
    <col min="2670" max="2670" width="23" style="3" bestFit="1" customWidth="1"/>
    <col min="2671" max="2672" width="22.28515625" style="3" bestFit="1" customWidth="1"/>
    <col min="2673" max="2673" width="20.7109375" style="3" bestFit="1" customWidth="1"/>
    <col min="2674" max="2674" width="24.7109375" style="3" customWidth="1"/>
    <col min="2675" max="2677" width="22" style="3" customWidth="1"/>
    <col min="2678" max="2678" width="21.85546875" style="3" customWidth="1"/>
    <col min="2679" max="2679" width="19.7109375" style="3" customWidth="1"/>
    <col min="2680" max="2881" width="9" style="3" customWidth="1"/>
    <col min="2882" max="2882" width="12.42578125" style="3" customWidth="1"/>
    <col min="2883" max="2883" width="44.140625" style="3" customWidth="1"/>
    <col min="2884" max="2886" width="16.7109375" style="3"/>
    <col min="2887" max="2887" width="12.42578125" style="3" customWidth="1"/>
    <col min="2888" max="2888" width="44.140625" style="3" customWidth="1"/>
    <col min="2889" max="2889" width="21.7109375" style="3" customWidth="1"/>
    <col min="2890" max="2893" width="21" style="3" bestFit="1" customWidth="1"/>
    <col min="2894" max="2894" width="17.5703125" style="3" bestFit="1" customWidth="1"/>
    <col min="2895" max="2896" width="16.42578125" style="3" bestFit="1" customWidth="1"/>
    <col min="2897" max="2897" width="16.7109375" style="3" customWidth="1"/>
    <col min="2898" max="2898" width="16.42578125" style="3" bestFit="1" customWidth="1"/>
    <col min="2899" max="2899" width="13.28515625" style="3" customWidth="1"/>
    <col min="2900" max="2904" width="9.85546875" style="3" bestFit="1" customWidth="1"/>
    <col min="2905" max="2919" width="17.7109375" style="3" customWidth="1"/>
    <col min="2920" max="2921" width="25.28515625" style="3" customWidth="1"/>
    <col min="2922" max="2922" width="23" style="3" bestFit="1" customWidth="1"/>
    <col min="2923" max="2923" width="22.28515625" style="3" bestFit="1" customWidth="1"/>
    <col min="2924" max="2924" width="23" style="3" bestFit="1" customWidth="1"/>
    <col min="2925" max="2925" width="24.28515625" style="3" bestFit="1" customWidth="1"/>
    <col min="2926" max="2926" width="23" style="3" bestFit="1" customWidth="1"/>
    <col min="2927" max="2928" width="22.28515625" style="3" bestFit="1" customWidth="1"/>
    <col min="2929" max="2929" width="20.7109375" style="3" bestFit="1" customWidth="1"/>
    <col min="2930" max="2930" width="24.7109375" style="3" customWidth="1"/>
    <col min="2931" max="2933" width="22" style="3" customWidth="1"/>
    <col min="2934" max="2934" width="21.85546875" style="3" customWidth="1"/>
    <col min="2935" max="2935" width="19.7109375" style="3" customWidth="1"/>
    <col min="2936" max="3137" width="9" style="3" customWidth="1"/>
    <col min="3138" max="3138" width="12.42578125" style="3" customWidth="1"/>
    <col min="3139" max="3139" width="44.140625" style="3" customWidth="1"/>
    <col min="3140" max="3142" width="16.7109375" style="3"/>
    <col min="3143" max="3143" width="12.42578125" style="3" customWidth="1"/>
    <col min="3144" max="3144" width="44.140625" style="3" customWidth="1"/>
    <col min="3145" max="3145" width="21.7109375" style="3" customWidth="1"/>
    <col min="3146" max="3149" width="21" style="3" bestFit="1" customWidth="1"/>
    <col min="3150" max="3150" width="17.5703125" style="3" bestFit="1" customWidth="1"/>
    <col min="3151" max="3152" width="16.42578125" style="3" bestFit="1" customWidth="1"/>
    <col min="3153" max="3153" width="16.7109375" style="3" customWidth="1"/>
    <col min="3154" max="3154" width="16.42578125" style="3" bestFit="1" customWidth="1"/>
    <col min="3155" max="3155" width="13.28515625" style="3" customWidth="1"/>
    <col min="3156" max="3160" width="9.85546875" style="3" bestFit="1" customWidth="1"/>
    <col min="3161" max="3175" width="17.7109375" style="3" customWidth="1"/>
    <col min="3176" max="3177" width="25.28515625" style="3" customWidth="1"/>
    <col min="3178" max="3178" width="23" style="3" bestFit="1" customWidth="1"/>
    <col min="3179" max="3179" width="22.28515625" style="3" bestFit="1" customWidth="1"/>
    <col min="3180" max="3180" width="23" style="3" bestFit="1" customWidth="1"/>
    <col min="3181" max="3181" width="24.28515625" style="3" bestFit="1" customWidth="1"/>
    <col min="3182" max="3182" width="23" style="3" bestFit="1" customWidth="1"/>
    <col min="3183" max="3184" width="22.28515625" style="3" bestFit="1" customWidth="1"/>
    <col min="3185" max="3185" width="20.7109375" style="3" bestFit="1" customWidth="1"/>
    <col min="3186" max="3186" width="24.7109375" style="3" customWidth="1"/>
    <col min="3187" max="3189" width="22" style="3" customWidth="1"/>
    <col min="3190" max="3190" width="21.85546875" style="3" customWidth="1"/>
    <col min="3191" max="3191" width="19.7109375" style="3" customWidth="1"/>
    <col min="3192" max="3393" width="9" style="3" customWidth="1"/>
    <col min="3394" max="3394" width="12.42578125" style="3" customWidth="1"/>
    <col min="3395" max="3395" width="44.140625" style="3" customWidth="1"/>
    <col min="3396" max="3398" width="16.7109375" style="3"/>
    <col min="3399" max="3399" width="12.42578125" style="3" customWidth="1"/>
    <col min="3400" max="3400" width="44.140625" style="3" customWidth="1"/>
    <col min="3401" max="3401" width="21.7109375" style="3" customWidth="1"/>
    <col min="3402" max="3405" width="21" style="3" bestFit="1" customWidth="1"/>
    <col min="3406" max="3406" width="17.5703125" style="3" bestFit="1" customWidth="1"/>
    <col min="3407" max="3408" width="16.42578125" style="3" bestFit="1" customWidth="1"/>
    <col min="3409" max="3409" width="16.7109375" style="3" customWidth="1"/>
    <col min="3410" max="3410" width="16.42578125" style="3" bestFit="1" customWidth="1"/>
    <col min="3411" max="3411" width="13.28515625" style="3" customWidth="1"/>
    <col min="3412" max="3416" width="9.85546875" style="3" bestFit="1" customWidth="1"/>
    <col min="3417" max="3431" width="17.7109375" style="3" customWidth="1"/>
    <col min="3432" max="3433" width="25.28515625" style="3" customWidth="1"/>
    <col min="3434" max="3434" width="23" style="3" bestFit="1" customWidth="1"/>
    <col min="3435" max="3435" width="22.28515625" style="3" bestFit="1" customWidth="1"/>
    <col min="3436" max="3436" width="23" style="3" bestFit="1" customWidth="1"/>
    <col min="3437" max="3437" width="24.28515625" style="3" bestFit="1" customWidth="1"/>
    <col min="3438" max="3438" width="23" style="3" bestFit="1" customWidth="1"/>
    <col min="3439" max="3440" width="22.28515625" style="3" bestFit="1" customWidth="1"/>
    <col min="3441" max="3441" width="20.7109375" style="3" bestFit="1" customWidth="1"/>
    <col min="3442" max="3442" width="24.7109375" style="3" customWidth="1"/>
    <col min="3443" max="3445" width="22" style="3" customWidth="1"/>
    <col min="3446" max="3446" width="21.85546875" style="3" customWidth="1"/>
    <col min="3447" max="3447" width="19.7109375" style="3" customWidth="1"/>
    <col min="3448" max="3649" width="9" style="3" customWidth="1"/>
    <col min="3650" max="3650" width="12.42578125" style="3" customWidth="1"/>
    <col min="3651" max="3651" width="44.140625" style="3" customWidth="1"/>
    <col min="3652" max="3654" width="16.7109375" style="3"/>
    <col min="3655" max="3655" width="12.42578125" style="3" customWidth="1"/>
    <col min="3656" max="3656" width="44.140625" style="3" customWidth="1"/>
    <col min="3657" max="3657" width="21.7109375" style="3" customWidth="1"/>
    <col min="3658" max="3661" width="21" style="3" bestFit="1" customWidth="1"/>
    <col min="3662" max="3662" width="17.5703125" style="3" bestFit="1" customWidth="1"/>
    <col min="3663" max="3664" width="16.42578125" style="3" bestFit="1" customWidth="1"/>
    <col min="3665" max="3665" width="16.7109375" style="3" customWidth="1"/>
    <col min="3666" max="3666" width="16.42578125" style="3" bestFit="1" customWidth="1"/>
    <col min="3667" max="3667" width="13.28515625" style="3" customWidth="1"/>
    <col min="3668" max="3672" width="9.85546875" style="3" bestFit="1" customWidth="1"/>
    <col min="3673" max="3687" width="17.7109375" style="3" customWidth="1"/>
    <col min="3688" max="3689" width="25.28515625" style="3" customWidth="1"/>
    <col min="3690" max="3690" width="23" style="3" bestFit="1" customWidth="1"/>
    <col min="3691" max="3691" width="22.28515625" style="3" bestFit="1" customWidth="1"/>
    <col min="3692" max="3692" width="23" style="3" bestFit="1" customWidth="1"/>
    <col min="3693" max="3693" width="24.28515625" style="3" bestFit="1" customWidth="1"/>
    <col min="3694" max="3694" width="23" style="3" bestFit="1" customWidth="1"/>
    <col min="3695" max="3696" width="22.28515625" style="3" bestFit="1" customWidth="1"/>
    <col min="3697" max="3697" width="20.7109375" style="3" bestFit="1" customWidth="1"/>
    <col min="3698" max="3698" width="24.7109375" style="3" customWidth="1"/>
    <col min="3699" max="3701" width="22" style="3" customWidth="1"/>
    <col min="3702" max="3702" width="21.85546875" style="3" customWidth="1"/>
    <col min="3703" max="3703" width="19.7109375" style="3" customWidth="1"/>
    <col min="3704" max="3905" width="9" style="3" customWidth="1"/>
    <col min="3906" max="3906" width="12.42578125" style="3" customWidth="1"/>
    <col min="3907" max="3907" width="44.140625" style="3" customWidth="1"/>
    <col min="3908" max="3910" width="16.7109375" style="3"/>
    <col min="3911" max="3911" width="12.42578125" style="3" customWidth="1"/>
    <col min="3912" max="3912" width="44.140625" style="3" customWidth="1"/>
    <col min="3913" max="3913" width="21.7109375" style="3" customWidth="1"/>
    <col min="3914" max="3917" width="21" style="3" bestFit="1" customWidth="1"/>
    <col min="3918" max="3918" width="17.5703125" style="3" bestFit="1" customWidth="1"/>
    <col min="3919" max="3920" width="16.42578125" style="3" bestFit="1" customWidth="1"/>
    <col min="3921" max="3921" width="16.7109375" style="3" customWidth="1"/>
    <col min="3922" max="3922" width="16.42578125" style="3" bestFit="1" customWidth="1"/>
    <col min="3923" max="3923" width="13.28515625" style="3" customWidth="1"/>
    <col min="3924" max="3928" width="9.85546875" style="3" bestFit="1" customWidth="1"/>
    <col min="3929" max="3943" width="17.7109375" style="3" customWidth="1"/>
    <col min="3944" max="3945" width="25.28515625" style="3" customWidth="1"/>
    <col min="3946" max="3946" width="23" style="3" bestFit="1" customWidth="1"/>
    <col min="3947" max="3947" width="22.28515625" style="3" bestFit="1" customWidth="1"/>
    <col min="3948" max="3948" width="23" style="3" bestFit="1" customWidth="1"/>
    <col min="3949" max="3949" width="24.28515625" style="3" bestFit="1" customWidth="1"/>
    <col min="3950" max="3950" width="23" style="3" bestFit="1" customWidth="1"/>
    <col min="3951" max="3952" width="22.28515625" style="3" bestFit="1" customWidth="1"/>
    <col min="3953" max="3953" width="20.7109375" style="3" bestFit="1" customWidth="1"/>
    <col min="3954" max="3954" width="24.7109375" style="3" customWidth="1"/>
    <col min="3955" max="3957" width="22" style="3" customWidth="1"/>
    <col min="3958" max="3958" width="21.85546875" style="3" customWidth="1"/>
    <col min="3959" max="3959" width="19.7109375" style="3" customWidth="1"/>
    <col min="3960" max="4161" width="9" style="3" customWidth="1"/>
    <col min="4162" max="4162" width="12.42578125" style="3" customWidth="1"/>
    <col min="4163" max="4163" width="44.140625" style="3" customWidth="1"/>
    <col min="4164" max="4166" width="16.7109375" style="3"/>
    <col min="4167" max="4167" width="12.42578125" style="3" customWidth="1"/>
    <col min="4168" max="4168" width="44.140625" style="3" customWidth="1"/>
    <col min="4169" max="4169" width="21.7109375" style="3" customWidth="1"/>
    <col min="4170" max="4173" width="21" style="3" bestFit="1" customWidth="1"/>
    <col min="4174" max="4174" width="17.5703125" style="3" bestFit="1" customWidth="1"/>
    <col min="4175" max="4176" width="16.42578125" style="3" bestFit="1" customWidth="1"/>
    <col min="4177" max="4177" width="16.7109375" style="3" customWidth="1"/>
    <col min="4178" max="4178" width="16.42578125" style="3" bestFit="1" customWidth="1"/>
    <col min="4179" max="4179" width="13.28515625" style="3" customWidth="1"/>
    <col min="4180" max="4184" width="9.85546875" style="3" bestFit="1" customWidth="1"/>
    <col min="4185" max="4199" width="17.7109375" style="3" customWidth="1"/>
    <col min="4200" max="4201" width="25.28515625" style="3" customWidth="1"/>
    <col min="4202" max="4202" width="23" style="3" bestFit="1" customWidth="1"/>
    <col min="4203" max="4203" width="22.28515625" style="3" bestFit="1" customWidth="1"/>
    <col min="4204" max="4204" width="23" style="3" bestFit="1" customWidth="1"/>
    <col min="4205" max="4205" width="24.28515625" style="3" bestFit="1" customWidth="1"/>
    <col min="4206" max="4206" width="23" style="3" bestFit="1" customWidth="1"/>
    <col min="4207" max="4208" width="22.28515625" style="3" bestFit="1" customWidth="1"/>
    <col min="4209" max="4209" width="20.7109375" style="3" bestFit="1" customWidth="1"/>
    <col min="4210" max="4210" width="24.7109375" style="3" customWidth="1"/>
    <col min="4211" max="4213" width="22" style="3" customWidth="1"/>
    <col min="4214" max="4214" width="21.85546875" style="3" customWidth="1"/>
    <col min="4215" max="4215" width="19.7109375" style="3" customWidth="1"/>
    <col min="4216" max="4417" width="9" style="3" customWidth="1"/>
    <col min="4418" max="4418" width="12.42578125" style="3" customWidth="1"/>
    <col min="4419" max="4419" width="44.140625" style="3" customWidth="1"/>
    <col min="4420" max="4422" width="16.7109375" style="3"/>
    <col min="4423" max="4423" width="12.42578125" style="3" customWidth="1"/>
    <col min="4424" max="4424" width="44.140625" style="3" customWidth="1"/>
    <col min="4425" max="4425" width="21.7109375" style="3" customWidth="1"/>
    <col min="4426" max="4429" width="21" style="3" bestFit="1" customWidth="1"/>
    <col min="4430" max="4430" width="17.5703125" style="3" bestFit="1" customWidth="1"/>
    <col min="4431" max="4432" width="16.42578125" style="3" bestFit="1" customWidth="1"/>
    <col min="4433" max="4433" width="16.7109375" style="3" customWidth="1"/>
    <col min="4434" max="4434" width="16.42578125" style="3" bestFit="1" customWidth="1"/>
    <col min="4435" max="4435" width="13.28515625" style="3" customWidth="1"/>
    <col min="4436" max="4440" width="9.85546875" style="3" bestFit="1" customWidth="1"/>
    <col min="4441" max="4455" width="17.7109375" style="3" customWidth="1"/>
    <col min="4456" max="4457" width="25.28515625" style="3" customWidth="1"/>
    <col min="4458" max="4458" width="23" style="3" bestFit="1" customWidth="1"/>
    <col min="4459" max="4459" width="22.28515625" style="3" bestFit="1" customWidth="1"/>
    <col min="4460" max="4460" width="23" style="3" bestFit="1" customWidth="1"/>
    <col min="4461" max="4461" width="24.28515625" style="3" bestFit="1" customWidth="1"/>
    <col min="4462" max="4462" width="23" style="3" bestFit="1" customWidth="1"/>
    <col min="4463" max="4464" width="22.28515625" style="3" bestFit="1" customWidth="1"/>
    <col min="4465" max="4465" width="20.7109375" style="3" bestFit="1" customWidth="1"/>
    <col min="4466" max="4466" width="24.7109375" style="3" customWidth="1"/>
    <col min="4467" max="4469" width="22" style="3" customWidth="1"/>
    <col min="4470" max="4470" width="21.85546875" style="3" customWidth="1"/>
    <col min="4471" max="4471" width="19.7109375" style="3" customWidth="1"/>
    <col min="4472" max="4673" width="9" style="3" customWidth="1"/>
    <col min="4674" max="4674" width="12.42578125" style="3" customWidth="1"/>
    <col min="4675" max="4675" width="44.140625" style="3" customWidth="1"/>
    <col min="4676" max="4678" width="16.7109375" style="3"/>
    <col min="4679" max="4679" width="12.42578125" style="3" customWidth="1"/>
    <col min="4680" max="4680" width="44.140625" style="3" customWidth="1"/>
    <col min="4681" max="4681" width="21.7109375" style="3" customWidth="1"/>
    <col min="4682" max="4685" width="21" style="3" bestFit="1" customWidth="1"/>
    <col min="4686" max="4686" width="17.5703125" style="3" bestFit="1" customWidth="1"/>
    <col min="4687" max="4688" width="16.42578125" style="3" bestFit="1" customWidth="1"/>
    <col min="4689" max="4689" width="16.7109375" style="3" customWidth="1"/>
    <col min="4690" max="4690" width="16.42578125" style="3" bestFit="1" customWidth="1"/>
    <col min="4691" max="4691" width="13.28515625" style="3" customWidth="1"/>
    <col min="4692" max="4696" width="9.85546875" style="3" bestFit="1" customWidth="1"/>
    <col min="4697" max="4711" width="17.7109375" style="3" customWidth="1"/>
    <col min="4712" max="4713" width="25.28515625" style="3" customWidth="1"/>
    <col min="4714" max="4714" width="23" style="3" bestFit="1" customWidth="1"/>
    <col min="4715" max="4715" width="22.28515625" style="3" bestFit="1" customWidth="1"/>
    <col min="4716" max="4716" width="23" style="3" bestFit="1" customWidth="1"/>
    <col min="4717" max="4717" width="24.28515625" style="3" bestFit="1" customWidth="1"/>
    <col min="4718" max="4718" width="23" style="3" bestFit="1" customWidth="1"/>
    <col min="4719" max="4720" width="22.28515625" style="3" bestFit="1" customWidth="1"/>
    <col min="4721" max="4721" width="20.7109375" style="3" bestFit="1" customWidth="1"/>
    <col min="4722" max="4722" width="24.7109375" style="3" customWidth="1"/>
    <col min="4723" max="4725" width="22" style="3" customWidth="1"/>
    <col min="4726" max="4726" width="21.85546875" style="3" customWidth="1"/>
    <col min="4727" max="4727" width="19.7109375" style="3" customWidth="1"/>
    <col min="4728" max="4929" width="9" style="3" customWidth="1"/>
    <col min="4930" max="4930" width="12.42578125" style="3" customWidth="1"/>
    <col min="4931" max="4931" width="44.140625" style="3" customWidth="1"/>
    <col min="4932" max="4934" width="16.7109375" style="3"/>
    <col min="4935" max="4935" width="12.42578125" style="3" customWidth="1"/>
    <col min="4936" max="4936" width="44.140625" style="3" customWidth="1"/>
    <col min="4937" max="4937" width="21.7109375" style="3" customWidth="1"/>
    <col min="4938" max="4941" width="21" style="3" bestFit="1" customWidth="1"/>
    <col min="4942" max="4942" width="17.5703125" style="3" bestFit="1" customWidth="1"/>
    <col min="4943" max="4944" width="16.42578125" style="3" bestFit="1" customWidth="1"/>
    <col min="4945" max="4945" width="16.7109375" style="3" customWidth="1"/>
    <col min="4946" max="4946" width="16.42578125" style="3" bestFit="1" customWidth="1"/>
    <col min="4947" max="4947" width="13.28515625" style="3" customWidth="1"/>
    <col min="4948" max="4952" width="9.85546875" style="3" bestFit="1" customWidth="1"/>
    <col min="4953" max="4967" width="17.7109375" style="3" customWidth="1"/>
    <col min="4968" max="4969" width="25.28515625" style="3" customWidth="1"/>
    <col min="4970" max="4970" width="23" style="3" bestFit="1" customWidth="1"/>
    <col min="4971" max="4971" width="22.28515625" style="3" bestFit="1" customWidth="1"/>
    <col min="4972" max="4972" width="23" style="3" bestFit="1" customWidth="1"/>
    <col min="4973" max="4973" width="24.28515625" style="3" bestFit="1" customWidth="1"/>
    <col min="4974" max="4974" width="23" style="3" bestFit="1" customWidth="1"/>
    <col min="4975" max="4976" width="22.28515625" style="3" bestFit="1" customWidth="1"/>
    <col min="4977" max="4977" width="20.7109375" style="3" bestFit="1" customWidth="1"/>
    <col min="4978" max="4978" width="24.7109375" style="3" customWidth="1"/>
    <col min="4979" max="4981" width="22" style="3" customWidth="1"/>
    <col min="4982" max="4982" width="21.85546875" style="3" customWidth="1"/>
    <col min="4983" max="4983" width="19.7109375" style="3" customWidth="1"/>
    <col min="4984" max="5185" width="9" style="3" customWidth="1"/>
    <col min="5186" max="5186" width="12.42578125" style="3" customWidth="1"/>
    <col min="5187" max="5187" width="44.140625" style="3" customWidth="1"/>
    <col min="5188" max="5190" width="16.7109375" style="3"/>
    <col min="5191" max="5191" width="12.42578125" style="3" customWidth="1"/>
    <col min="5192" max="5192" width="44.140625" style="3" customWidth="1"/>
    <col min="5193" max="5193" width="21.7109375" style="3" customWidth="1"/>
    <col min="5194" max="5197" width="21" style="3" bestFit="1" customWidth="1"/>
    <col min="5198" max="5198" width="17.5703125" style="3" bestFit="1" customWidth="1"/>
    <col min="5199" max="5200" width="16.42578125" style="3" bestFit="1" customWidth="1"/>
    <col min="5201" max="5201" width="16.7109375" style="3" customWidth="1"/>
    <col min="5202" max="5202" width="16.42578125" style="3" bestFit="1" customWidth="1"/>
    <col min="5203" max="5203" width="13.28515625" style="3" customWidth="1"/>
    <col min="5204" max="5208" width="9.85546875" style="3" bestFit="1" customWidth="1"/>
    <col min="5209" max="5223" width="17.7109375" style="3" customWidth="1"/>
    <col min="5224" max="5225" width="25.28515625" style="3" customWidth="1"/>
    <col min="5226" max="5226" width="23" style="3" bestFit="1" customWidth="1"/>
    <col min="5227" max="5227" width="22.28515625" style="3" bestFit="1" customWidth="1"/>
    <col min="5228" max="5228" width="23" style="3" bestFit="1" customWidth="1"/>
    <col min="5229" max="5229" width="24.28515625" style="3" bestFit="1" customWidth="1"/>
    <col min="5230" max="5230" width="23" style="3" bestFit="1" customWidth="1"/>
    <col min="5231" max="5232" width="22.28515625" style="3" bestFit="1" customWidth="1"/>
    <col min="5233" max="5233" width="20.7109375" style="3" bestFit="1" customWidth="1"/>
    <col min="5234" max="5234" width="24.7109375" style="3" customWidth="1"/>
    <col min="5235" max="5237" width="22" style="3" customWidth="1"/>
    <col min="5238" max="5238" width="21.85546875" style="3" customWidth="1"/>
    <col min="5239" max="5239" width="19.7109375" style="3" customWidth="1"/>
    <col min="5240" max="5441" width="9" style="3" customWidth="1"/>
    <col min="5442" max="5442" width="12.42578125" style="3" customWidth="1"/>
    <col min="5443" max="5443" width="44.140625" style="3" customWidth="1"/>
    <col min="5444" max="5446" width="16.7109375" style="3"/>
    <col min="5447" max="5447" width="12.42578125" style="3" customWidth="1"/>
    <col min="5448" max="5448" width="44.140625" style="3" customWidth="1"/>
    <col min="5449" max="5449" width="21.7109375" style="3" customWidth="1"/>
    <col min="5450" max="5453" width="21" style="3" bestFit="1" customWidth="1"/>
    <col min="5454" max="5454" width="17.5703125" style="3" bestFit="1" customWidth="1"/>
    <col min="5455" max="5456" width="16.42578125" style="3" bestFit="1" customWidth="1"/>
    <col min="5457" max="5457" width="16.7109375" style="3" customWidth="1"/>
    <col min="5458" max="5458" width="16.42578125" style="3" bestFit="1" customWidth="1"/>
    <col min="5459" max="5459" width="13.28515625" style="3" customWidth="1"/>
    <col min="5460" max="5464" width="9.85546875" style="3" bestFit="1" customWidth="1"/>
    <col min="5465" max="5479" width="17.7109375" style="3" customWidth="1"/>
    <col min="5480" max="5481" width="25.28515625" style="3" customWidth="1"/>
    <col min="5482" max="5482" width="23" style="3" bestFit="1" customWidth="1"/>
    <col min="5483" max="5483" width="22.28515625" style="3" bestFit="1" customWidth="1"/>
    <col min="5484" max="5484" width="23" style="3" bestFit="1" customWidth="1"/>
    <col min="5485" max="5485" width="24.28515625" style="3" bestFit="1" customWidth="1"/>
    <col min="5486" max="5486" width="23" style="3" bestFit="1" customWidth="1"/>
    <col min="5487" max="5488" width="22.28515625" style="3" bestFit="1" customWidth="1"/>
    <col min="5489" max="5489" width="20.7109375" style="3" bestFit="1" customWidth="1"/>
    <col min="5490" max="5490" width="24.7109375" style="3" customWidth="1"/>
    <col min="5491" max="5493" width="22" style="3" customWidth="1"/>
    <col min="5494" max="5494" width="21.85546875" style="3" customWidth="1"/>
    <col min="5495" max="5495" width="19.7109375" style="3" customWidth="1"/>
    <col min="5496" max="5697" width="9" style="3" customWidth="1"/>
    <col min="5698" max="5698" width="12.42578125" style="3" customWidth="1"/>
    <col min="5699" max="5699" width="44.140625" style="3" customWidth="1"/>
    <col min="5700" max="5702" width="16.7109375" style="3"/>
    <col min="5703" max="5703" width="12.42578125" style="3" customWidth="1"/>
    <col min="5704" max="5704" width="44.140625" style="3" customWidth="1"/>
    <col min="5705" max="5705" width="21.7109375" style="3" customWidth="1"/>
    <col min="5706" max="5709" width="21" style="3" bestFit="1" customWidth="1"/>
    <col min="5710" max="5710" width="17.5703125" style="3" bestFit="1" customWidth="1"/>
    <col min="5711" max="5712" width="16.42578125" style="3" bestFit="1" customWidth="1"/>
    <col min="5713" max="5713" width="16.7109375" style="3" customWidth="1"/>
    <col min="5714" max="5714" width="16.42578125" style="3" bestFit="1" customWidth="1"/>
    <col min="5715" max="5715" width="13.28515625" style="3" customWidth="1"/>
    <col min="5716" max="5720" width="9.85546875" style="3" bestFit="1" customWidth="1"/>
    <col min="5721" max="5735" width="17.7109375" style="3" customWidth="1"/>
    <col min="5736" max="5737" width="25.28515625" style="3" customWidth="1"/>
    <col min="5738" max="5738" width="23" style="3" bestFit="1" customWidth="1"/>
    <col min="5739" max="5739" width="22.28515625" style="3" bestFit="1" customWidth="1"/>
    <col min="5740" max="5740" width="23" style="3" bestFit="1" customWidth="1"/>
    <col min="5741" max="5741" width="24.28515625" style="3" bestFit="1" customWidth="1"/>
    <col min="5742" max="5742" width="23" style="3" bestFit="1" customWidth="1"/>
    <col min="5743" max="5744" width="22.28515625" style="3" bestFit="1" customWidth="1"/>
    <col min="5745" max="5745" width="20.7109375" style="3" bestFit="1" customWidth="1"/>
    <col min="5746" max="5746" width="24.7109375" style="3" customWidth="1"/>
    <col min="5747" max="5749" width="22" style="3" customWidth="1"/>
    <col min="5750" max="5750" width="21.85546875" style="3" customWidth="1"/>
    <col min="5751" max="5751" width="19.7109375" style="3" customWidth="1"/>
    <col min="5752" max="5953" width="9" style="3" customWidth="1"/>
    <col min="5954" max="5954" width="12.42578125" style="3" customWidth="1"/>
    <col min="5955" max="5955" width="44.140625" style="3" customWidth="1"/>
    <col min="5956" max="5958" width="16.7109375" style="3"/>
    <col min="5959" max="5959" width="12.42578125" style="3" customWidth="1"/>
    <col min="5960" max="5960" width="44.140625" style="3" customWidth="1"/>
    <col min="5961" max="5961" width="21.7109375" style="3" customWidth="1"/>
    <col min="5962" max="5965" width="21" style="3" bestFit="1" customWidth="1"/>
    <col min="5966" max="5966" width="17.5703125" style="3" bestFit="1" customWidth="1"/>
    <col min="5967" max="5968" width="16.42578125" style="3" bestFit="1" customWidth="1"/>
    <col min="5969" max="5969" width="16.7109375" style="3" customWidth="1"/>
    <col min="5970" max="5970" width="16.42578125" style="3" bestFit="1" customWidth="1"/>
    <col min="5971" max="5971" width="13.28515625" style="3" customWidth="1"/>
    <col min="5972" max="5976" width="9.85546875" style="3" bestFit="1" customWidth="1"/>
    <col min="5977" max="5991" width="17.7109375" style="3" customWidth="1"/>
    <col min="5992" max="5993" width="25.28515625" style="3" customWidth="1"/>
    <col min="5994" max="5994" width="23" style="3" bestFit="1" customWidth="1"/>
    <col min="5995" max="5995" width="22.28515625" style="3" bestFit="1" customWidth="1"/>
    <col min="5996" max="5996" width="23" style="3" bestFit="1" customWidth="1"/>
    <col min="5997" max="5997" width="24.28515625" style="3" bestFit="1" customWidth="1"/>
    <col min="5998" max="5998" width="23" style="3" bestFit="1" customWidth="1"/>
    <col min="5999" max="6000" width="22.28515625" style="3" bestFit="1" customWidth="1"/>
    <col min="6001" max="6001" width="20.7109375" style="3" bestFit="1" customWidth="1"/>
    <col min="6002" max="6002" width="24.7109375" style="3" customWidth="1"/>
    <col min="6003" max="6005" width="22" style="3" customWidth="1"/>
    <col min="6006" max="6006" width="21.85546875" style="3" customWidth="1"/>
    <col min="6007" max="6007" width="19.7109375" style="3" customWidth="1"/>
    <col min="6008" max="6209" width="9" style="3" customWidth="1"/>
    <col min="6210" max="6210" width="12.42578125" style="3" customWidth="1"/>
    <col min="6211" max="6211" width="44.140625" style="3" customWidth="1"/>
    <col min="6212" max="6214" width="16.7109375" style="3"/>
    <col min="6215" max="6215" width="12.42578125" style="3" customWidth="1"/>
    <col min="6216" max="6216" width="44.140625" style="3" customWidth="1"/>
    <col min="6217" max="6217" width="21.7109375" style="3" customWidth="1"/>
    <col min="6218" max="6221" width="21" style="3" bestFit="1" customWidth="1"/>
    <col min="6222" max="6222" width="17.5703125" style="3" bestFit="1" customWidth="1"/>
    <col min="6223" max="6224" width="16.42578125" style="3" bestFit="1" customWidth="1"/>
    <col min="6225" max="6225" width="16.7109375" style="3" customWidth="1"/>
    <col min="6226" max="6226" width="16.42578125" style="3" bestFit="1" customWidth="1"/>
    <col min="6227" max="6227" width="13.28515625" style="3" customWidth="1"/>
    <col min="6228" max="6232" width="9.85546875" style="3" bestFit="1" customWidth="1"/>
    <col min="6233" max="6247" width="17.7109375" style="3" customWidth="1"/>
    <col min="6248" max="6249" width="25.28515625" style="3" customWidth="1"/>
    <col min="6250" max="6250" width="23" style="3" bestFit="1" customWidth="1"/>
    <col min="6251" max="6251" width="22.28515625" style="3" bestFit="1" customWidth="1"/>
    <col min="6252" max="6252" width="23" style="3" bestFit="1" customWidth="1"/>
    <col min="6253" max="6253" width="24.28515625" style="3" bestFit="1" customWidth="1"/>
    <col min="6254" max="6254" width="23" style="3" bestFit="1" customWidth="1"/>
    <col min="6255" max="6256" width="22.28515625" style="3" bestFit="1" customWidth="1"/>
    <col min="6257" max="6257" width="20.7109375" style="3" bestFit="1" customWidth="1"/>
    <col min="6258" max="6258" width="24.7109375" style="3" customWidth="1"/>
    <col min="6259" max="6261" width="22" style="3" customWidth="1"/>
    <col min="6262" max="6262" width="21.85546875" style="3" customWidth="1"/>
    <col min="6263" max="6263" width="19.7109375" style="3" customWidth="1"/>
    <col min="6264" max="6465" width="9" style="3" customWidth="1"/>
    <col min="6466" max="6466" width="12.42578125" style="3" customWidth="1"/>
    <col min="6467" max="6467" width="44.140625" style="3" customWidth="1"/>
    <col min="6468" max="6470" width="16.7109375" style="3"/>
    <col min="6471" max="6471" width="12.42578125" style="3" customWidth="1"/>
    <col min="6472" max="6472" width="44.140625" style="3" customWidth="1"/>
    <col min="6473" max="6473" width="21.7109375" style="3" customWidth="1"/>
    <col min="6474" max="6477" width="21" style="3" bestFit="1" customWidth="1"/>
    <col min="6478" max="6478" width="17.5703125" style="3" bestFit="1" customWidth="1"/>
    <col min="6479" max="6480" width="16.42578125" style="3" bestFit="1" customWidth="1"/>
    <col min="6481" max="6481" width="16.7109375" style="3" customWidth="1"/>
    <col min="6482" max="6482" width="16.42578125" style="3" bestFit="1" customWidth="1"/>
    <col min="6483" max="6483" width="13.28515625" style="3" customWidth="1"/>
    <col min="6484" max="6488" width="9.85546875" style="3" bestFit="1" customWidth="1"/>
    <col min="6489" max="6503" width="17.7109375" style="3" customWidth="1"/>
    <col min="6504" max="6505" width="25.28515625" style="3" customWidth="1"/>
    <col min="6506" max="6506" width="23" style="3" bestFit="1" customWidth="1"/>
    <col min="6507" max="6507" width="22.28515625" style="3" bestFit="1" customWidth="1"/>
    <col min="6508" max="6508" width="23" style="3" bestFit="1" customWidth="1"/>
    <col min="6509" max="6509" width="24.28515625" style="3" bestFit="1" customWidth="1"/>
    <col min="6510" max="6510" width="23" style="3" bestFit="1" customWidth="1"/>
    <col min="6511" max="6512" width="22.28515625" style="3" bestFit="1" customWidth="1"/>
    <col min="6513" max="6513" width="20.7109375" style="3" bestFit="1" customWidth="1"/>
    <col min="6514" max="6514" width="24.7109375" style="3" customWidth="1"/>
    <col min="6515" max="6517" width="22" style="3" customWidth="1"/>
    <col min="6518" max="6518" width="21.85546875" style="3" customWidth="1"/>
    <col min="6519" max="6519" width="19.7109375" style="3" customWidth="1"/>
    <col min="6520" max="6721" width="9" style="3" customWidth="1"/>
    <col min="6722" max="6722" width="12.42578125" style="3" customWidth="1"/>
    <col min="6723" max="6723" width="44.140625" style="3" customWidth="1"/>
    <col min="6724" max="6726" width="16.7109375" style="3"/>
    <col min="6727" max="6727" width="12.42578125" style="3" customWidth="1"/>
    <col min="6728" max="6728" width="44.140625" style="3" customWidth="1"/>
    <col min="6729" max="6729" width="21.7109375" style="3" customWidth="1"/>
    <col min="6730" max="6733" width="21" style="3" bestFit="1" customWidth="1"/>
    <col min="6734" max="6734" width="17.5703125" style="3" bestFit="1" customWidth="1"/>
    <col min="6735" max="6736" width="16.42578125" style="3" bestFit="1" customWidth="1"/>
    <col min="6737" max="6737" width="16.7109375" style="3" customWidth="1"/>
    <col min="6738" max="6738" width="16.42578125" style="3" bestFit="1" customWidth="1"/>
    <col min="6739" max="6739" width="13.28515625" style="3" customWidth="1"/>
    <col min="6740" max="6744" width="9.85546875" style="3" bestFit="1" customWidth="1"/>
    <col min="6745" max="6759" width="17.7109375" style="3" customWidth="1"/>
    <col min="6760" max="6761" width="25.28515625" style="3" customWidth="1"/>
    <col min="6762" max="6762" width="23" style="3" bestFit="1" customWidth="1"/>
    <col min="6763" max="6763" width="22.28515625" style="3" bestFit="1" customWidth="1"/>
    <col min="6764" max="6764" width="23" style="3" bestFit="1" customWidth="1"/>
    <col min="6765" max="6765" width="24.28515625" style="3" bestFit="1" customWidth="1"/>
    <col min="6766" max="6766" width="23" style="3" bestFit="1" customWidth="1"/>
    <col min="6767" max="6768" width="22.28515625" style="3" bestFit="1" customWidth="1"/>
    <col min="6769" max="6769" width="20.7109375" style="3" bestFit="1" customWidth="1"/>
    <col min="6770" max="6770" width="24.7109375" style="3" customWidth="1"/>
    <col min="6771" max="6773" width="22" style="3" customWidth="1"/>
    <col min="6774" max="6774" width="21.85546875" style="3" customWidth="1"/>
    <col min="6775" max="6775" width="19.7109375" style="3" customWidth="1"/>
    <col min="6776" max="6977" width="9" style="3" customWidth="1"/>
    <col min="6978" max="6978" width="12.42578125" style="3" customWidth="1"/>
    <col min="6979" max="6979" width="44.140625" style="3" customWidth="1"/>
    <col min="6980" max="6982" width="16.7109375" style="3"/>
    <col min="6983" max="6983" width="12.42578125" style="3" customWidth="1"/>
    <col min="6984" max="6984" width="44.140625" style="3" customWidth="1"/>
    <col min="6985" max="6985" width="21.7109375" style="3" customWidth="1"/>
    <col min="6986" max="6989" width="21" style="3" bestFit="1" customWidth="1"/>
    <col min="6990" max="6990" width="17.5703125" style="3" bestFit="1" customWidth="1"/>
    <col min="6991" max="6992" width="16.42578125" style="3" bestFit="1" customWidth="1"/>
    <col min="6993" max="6993" width="16.7109375" style="3" customWidth="1"/>
    <col min="6994" max="6994" width="16.42578125" style="3" bestFit="1" customWidth="1"/>
    <col min="6995" max="6995" width="13.28515625" style="3" customWidth="1"/>
    <col min="6996" max="7000" width="9.85546875" style="3" bestFit="1" customWidth="1"/>
    <col min="7001" max="7015" width="17.7109375" style="3" customWidth="1"/>
    <col min="7016" max="7017" width="25.28515625" style="3" customWidth="1"/>
    <col min="7018" max="7018" width="23" style="3" bestFit="1" customWidth="1"/>
    <col min="7019" max="7019" width="22.28515625" style="3" bestFit="1" customWidth="1"/>
    <col min="7020" max="7020" width="23" style="3" bestFit="1" customWidth="1"/>
    <col min="7021" max="7021" width="24.28515625" style="3" bestFit="1" customWidth="1"/>
    <col min="7022" max="7022" width="23" style="3" bestFit="1" customWidth="1"/>
    <col min="7023" max="7024" width="22.28515625" style="3" bestFit="1" customWidth="1"/>
    <col min="7025" max="7025" width="20.7109375" style="3" bestFit="1" customWidth="1"/>
    <col min="7026" max="7026" width="24.7109375" style="3" customWidth="1"/>
    <col min="7027" max="7029" width="22" style="3" customWidth="1"/>
    <col min="7030" max="7030" width="21.85546875" style="3" customWidth="1"/>
    <col min="7031" max="7031" width="19.7109375" style="3" customWidth="1"/>
    <col min="7032" max="7233" width="9" style="3" customWidth="1"/>
    <col min="7234" max="7234" width="12.42578125" style="3" customWidth="1"/>
    <col min="7235" max="7235" width="44.140625" style="3" customWidth="1"/>
    <col min="7236" max="7238" width="16.7109375" style="3"/>
    <col min="7239" max="7239" width="12.42578125" style="3" customWidth="1"/>
    <col min="7240" max="7240" width="44.140625" style="3" customWidth="1"/>
    <col min="7241" max="7241" width="21.7109375" style="3" customWidth="1"/>
    <col min="7242" max="7245" width="21" style="3" bestFit="1" customWidth="1"/>
    <col min="7246" max="7246" width="17.5703125" style="3" bestFit="1" customWidth="1"/>
    <col min="7247" max="7248" width="16.42578125" style="3" bestFit="1" customWidth="1"/>
    <col min="7249" max="7249" width="16.7109375" style="3" customWidth="1"/>
    <col min="7250" max="7250" width="16.42578125" style="3" bestFit="1" customWidth="1"/>
    <col min="7251" max="7251" width="13.28515625" style="3" customWidth="1"/>
    <col min="7252" max="7256" width="9.85546875" style="3" bestFit="1" customWidth="1"/>
    <col min="7257" max="7271" width="17.7109375" style="3" customWidth="1"/>
    <col min="7272" max="7273" width="25.28515625" style="3" customWidth="1"/>
    <col min="7274" max="7274" width="23" style="3" bestFit="1" customWidth="1"/>
    <col min="7275" max="7275" width="22.28515625" style="3" bestFit="1" customWidth="1"/>
    <col min="7276" max="7276" width="23" style="3" bestFit="1" customWidth="1"/>
    <col min="7277" max="7277" width="24.28515625" style="3" bestFit="1" customWidth="1"/>
    <col min="7278" max="7278" width="23" style="3" bestFit="1" customWidth="1"/>
    <col min="7279" max="7280" width="22.28515625" style="3" bestFit="1" customWidth="1"/>
    <col min="7281" max="7281" width="20.7109375" style="3" bestFit="1" customWidth="1"/>
    <col min="7282" max="7282" width="24.7109375" style="3" customWidth="1"/>
    <col min="7283" max="7285" width="22" style="3" customWidth="1"/>
    <col min="7286" max="7286" width="21.85546875" style="3" customWidth="1"/>
    <col min="7287" max="7287" width="19.7109375" style="3" customWidth="1"/>
    <col min="7288" max="7489" width="9" style="3" customWidth="1"/>
    <col min="7490" max="7490" width="12.42578125" style="3" customWidth="1"/>
    <col min="7491" max="7491" width="44.140625" style="3" customWidth="1"/>
    <col min="7492" max="7494" width="16.7109375" style="3"/>
    <col min="7495" max="7495" width="12.42578125" style="3" customWidth="1"/>
    <col min="7496" max="7496" width="44.140625" style="3" customWidth="1"/>
    <col min="7497" max="7497" width="21.7109375" style="3" customWidth="1"/>
    <col min="7498" max="7501" width="21" style="3" bestFit="1" customWidth="1"/>
    <col min="7502" max="7502" width="17.5703125" style="3" bestFit="1" customWidth="1"/>
    <col min="7503" max="7504" width="16.42578125" style="3" bestFit="1" customWidth="1"/>
    <col min="7505" max="7505" width="16.7109375" style="3" customWidth="1"/>
    <col min="7506" max="7506" width="16.42578125" style="3" bestFit="1" customWidth="1"/>
    <col min="7507" max="7507" width="13.28515625" style="3" customWidth="1"/>
    <col min="7508" max="7512" width="9.85546875" style="3" bestFit="1" customWidth="1"/>
    <col min="7513" max="7527" width="17.7109375" style="3" customWidth="1"/>
    <col min="7528" max="7529" width="25.28515625" style="3" customWidth="1"/>
    <col min="7530" max="7530" width="23" style="3" bestFit="1" customWidth="1"/>
    <col min="7531" max="7531" width="22.28515625" style="3" bestFit="1" customWidth="1"/>
    <col min="7532" max="7532" width="23" style="3" bestFit="1" customWidth="1"/>
    <col min="7533" max="7533" width="24.28515625" style="3" bestFit="1" customWidth="1"/>
    <col min="7534" max="7534" width="23" style="3" bestFit="1" customWidth="1"/>
    <col min="7535" max="7536" width="22.28515625" style="3" bestFit="1" customWidth="1"/>
    <col min="7537" max="7537" width="20.7109375" style="3" bestFit="1" customWidth="1"/>
    <col min="7538" max="7538" width="24.7109375" style="3" customWidth="1"/>
    <col min="7539" max="7541" width="22" style="3" customWidth="1"/>
    <col min="7542" max="7542" width="21.85546875" style="3" customWidth="1"/>
    <col min="7543" max="7543" width="19.7109375" style="3" customWidth="1"/>
    <col min="7544" max="7745" width="9" style="3" customWidth="1"/>
    <col min="7746" max="7746" width="12.42578125" style="3" customWidth="1"/>
    <col min="7747" max="7747" width="44.140625" style="3" customWidth="1"/>
    <col min="7748" max="7750" width="16.7109375" style="3"/>
    <col min="7751" max="7751" width="12.42578125" style="3" customWidth="1"/>
    <col min="7752" max="7752" width="44.140625" style="3" customWidth="1"/>
    <col min="7753" max="7753" width="21.7109375" style="3" customWidth="1"/>
    <col min="7754" max="7757" width="21" style="3" bestFit="1" customWidth="1"/>
    <col min="7758" max="7758" width="17.5703125" style="3" bestFit="1" customWidth="1"/>
    <col min="7759" max="7760" width="16.42578125" style="3" bestFit="1" customWidth="1"/>
    <col min="7761" max="7761" width="16.7109375" style="3" customWidth="1"/>
    <col min="7762" max="7762" width="16.42578125" style="3" bestFit="1" customWidth="1"/>
    <col min="7763" max="7763" width="13.28515625" style="3" customWidth="1"/>
    <col min="7764" max="7768" width="9.85546875" style="3" bestFit="1" customWidth="1"/>
    <col min="7769" max="7783" width="17.7109375" style="3" customWidth="1"/>
    <col min="7784" max="7785" width="25.28515625" style="3" customWidth="1"/>
    <col min="7786" max="7786" width="23" style="3" bestFit="1" customWidth="1"/>
    <col min="7787" max="7787" width="22.28515625" style="3" bestFit="1" customWidth="1"/>
    <col min="7788" max="7788" width="23" style="3" bestFit="1" customWidth="1"/>
    <col min="7789" max="7789" width="24.28515625" style="3" bestFit="1" customWidth="1"/>
    <col min="7790" max="7790" width="23" style="3" bestFit="1" customWidth="1"/>
    <col min="7791" max="7792" width="22.28515625" style="3" bestFit="1" customWidth="1"/>
    <col min="7793" max="7793" width="20.7109375" style="3" bestFit="1" customWidth="1"/>
    <col min="7794" max="7794" width="24.7109375" style="3" customWidth="1"/>
    <col min="7795" max="7797" width="22" style="3" customWidth="1"/>
    <col min="7798" max="7798" width="21.85546875" style="3" customWidth="1"/>
    <col min="7799" max="7799" width="19.7109375" style="3" customWidth="1"/>
    <col min="7800" max="8001" width="9" style="3" customWidth="1"/>
    <col min="8002" max="8002" width="12.42578125" style="3" customWidth="1"/>
    <col min="8003" max="8003" width="44.140625" style="3" customWidth="1"/>
    <col min="8004" max="8006" width="16.7109375" style="3"/>
    <col min="8007" max="8007" width="12.42578125" style="3" customWidth="1"/>
    <col min="8008" max="8008" width="44.140625" style="3" customWidth="1"/>
    <col min="8009" max="8009" width="21.7109375" style="3" customWidth="1"/>
    <col min="8010" max="8013" width="21" style="3" bestFit="1" customWidth="1"/>
    <col min="8014" max="8014" width="17.5703125" style="3" bestFit="1" customWidth="1"/>
    <col min="8015" max="8016" width="16.42578125" style="3" bestFit="1" customWidth="1"/>
    <col min="8017" max="8017" width="16.7109375" style="3" customWidth="1"/>
    <col min="8018" max="8018" width="16.42578125" style="3" bestFit="1" customWidth="1"/>
    <col min="8019" max="8019" width="13.28515625" style="3" customWidth="1"/>
    <col min="8020" max="8024" width="9.85546875" style="3" bestFit="1" customWidth="1"/>
    <col min="8025" max="8039" width="17.7109375" style="3" customWidth="1"/>
    <col min="8040" max="8041" width="25.28515625" style="3" customWidth="1"/>
    <col min="8042" max="8042" width="23" style="3" bestFit="1" customWidth="1"/>
    <col min="8043" max="8043" width="22.28515625" style="3" bestFit="1" customWidth="1"/>
    <col min="8044" max="8044" width="23" style="3" bestFit="1" customWidth="1"/>
    <col min="8045" max="8045" width="24.28515625" style="3" bestFit="1" customWidth="1"/>
    <col min="8046" max="8046" width="23" style="3" bestFit="1" customWidth="1"/>
    <col min="8047" max="8048" width="22.28515625" style="3" bestFit="1" customWidth="1"/>
    <col min="8049" max="8049" width="20.7109375" style="3" bestFit="1" customWidth="1"/>
    <col min="8050" max="8050" width="24.7109375" style="3" customWidth="1"/>
    <col min="8051" max="8053" width="22" style="3" customWidth="1"/>
    <col min="8054" max="8054" width="21.85546875" style="3" customWidth="1"/>
    <col min="8055" max="8055" width="19.7109375" style="3" customWidth="1"/>
    <col min="8056" max="8257" width="9" style="3" customWidth="1"/>
    <col min="8258" max="8258" width="12.42578125" style="3" customWidth="1"/>
    <col min="8259" max="8259" width="44.140625" style="3" customWidth="1"/>
    <col min="8260" max="8262" width="16.7109375" style="3"/>
    <col min="8263" max="8263" width="12.42578125" style="3" customWidth="1"/>
    <col min="8264" max="8264" width="44.140625" style="3" customWidth="1"/>
    <col min="8265" max="8265" width="21.7109375" style="3" customWidth="1"/>
    <col min="8266" max="8269" width="21" style="3" bestFit="1" customWidth="1"/>
    <col min="8270" max="8270" width="17.5703125" style="3" bestFit="1" customWidth="1"/>
    <col min="8271" max="8272" width="16.42578125" style="3" bestFit="1" customWidth="1"/>
    <col min="8273" max="8273" width="16.7109375" style="3" customWidth="1"/>
    <col min="8274" max="8274" width="16.42578125" style="3" bestFit="1" customWidth="1"/>
    <col min="8275" max="8275" width="13.28515625" style="3" customWidth="1"/>
    <col min="8276" max="8280" width="9.85546875" style="3" bestFit="1" customWidth="1"/>
    <col min="8281" max="8295" width="17.7109375" style="3" customWidth="1"/>
    <col min="8296" max="8297" width="25.28515625" style="3" customWidth="1"/>
    <col min="8298" max="8298" width="23" style="3" bestFit="1" customWidth="1"/>
    <col min="8299" max="8299" width="22.28515625" style="3" bestFit="1" customWidth="1"/>
    <col min="8300" max="8300" width="23" style="3" bestFit="1" customWidth="1"/>
    <col min="8301" max="8301" width="24.28515625" style="3" bestFit="1" customWidth="1"/>
    <col min="8302" max="8302" width="23" style="3" bestFit="1" customWidth="1"/>
    <col min="8303" max="8304" width="22.28515625" style="3" bestFit="1" customWidth="1"/>
    <col min="8305" max="8305" width="20.7109375" style="3" bestFit="1" customWidth="1"/>
    <col min="8306" max="8306" width="24.7109375" style="3" customWidth="1"/>
    <col min="8307" max="8309" width="22" style="3" customWidth="1"/>
    <col min="8310" max="8310" width="21.85546875" style="3" customWidth="1"/>
    <col min="8311" max="8311" width="19.7109375" style="3" customWidth="1"/>
    <col min="8312" max="8513" width="9" style="3" customWidth="1"/>
    <col min="8514" max="8514" width="12.42578125" style="3" customWidth="1"/>
    <col min="8515" max="8515" width="44.140625" style="3" customWidth="1"/>
    <col min="8516" max="8518" width="16.7109375" style="3"/>
    <col min="8519" max="8519" width="12.42578125" style="3" customWidth="1"/>
    <col min="8520" max="8520" width="44.140625" style="3" customWidth="1"/>
    <col min="8521" max="8521" width="21.7109375" style="3" customWidth="1"/>
    <col min="8522" max="8525" width="21" style="3" bestFit="1" customWidth="1"/>
    <col min="8526" max="8526" width="17.5703125" style="3" bestFit="1" customWidth="1"/>
    <col min="8527" max="8528" width="16.42578125" style="3" bestFit="1" customWidth="1"/>
    <col min="8529" max="8529" width="16.7109375" style="3" customWidth="1"/>
    <col min="8530" max="8530" width="16.42578125" style="3" bestFit="1" customWidth="1"/>
    <col min="8531" max="8531" width="13.28515625" style="3" customWidth="1"/>
    <col min="8532" max="8536" width="9.85546875" style="3" bestFit="1" customWidth="1"/>
    <col min="8537" max="8551" width="17.7109375" style="3" customWidth="1"/>
    <col min="8552" max="8553" width="25.28515625" style="3" customWidth="1"/>
    <col min="8554" max="8554" width="23" style="3" bestFit="1" customWidth="1"/>
    <col min="8555" max="8555" width="22.28515625" style="3" bestFit="1" customWidth="1"/>
    <col min="8556" max="8556" width="23" style="3" bestFit="1" customWidth="1"/>
    <col min="8557" max="8557" width="24.28515625" style="3" bestFit="1" customWidth="1"/>
    <col min="8558" max="8558" width="23" style="3" bestFit="1" customWidth="1"/>
    <col min="8559" max="8560" width="22.28515625" style="3" bestFit="1" customWidth="1"/>
    <col min="8561" max="8561" width="20.7109375" style="3" bestFit="1" customWidth="1"/>
    <col min="8562" max="8562" width="24.7109375" style="3" customWidth="1"/>
    <col min="8563" max="8565" width="22" style="3" customWidth="1"/>
    <col min="8566" max="8566" width="21.85546875" style="3" customWidth="1"/>
    <col min="8567" max="8567" width="19.7109375" style="3" customWidth="1"/>
    <col min="8568" max="8769" width="9" style="3" customWidth="1"/>
    <col min="8770" max="8770" width="12.42578125" style="3" customWidth="1"/>
    <col min="8771" max="8771" width="44.140625" style="3" customWidth="1"/>
    <col min="8772" max="8774" width="16.7109375" style="3"/>
    <col min="8775" max="8775" width="12.42578125" style="3" customWidth="1"/>
    <col min="8776" max="8776" width="44.140625" style="3" customWidth="1"/>
    <col min="8777" max="8777" width="21.7109375" style="3" customWidth="1"/>
    <col min="8778" max="8781" width="21" style="3" bestFit="1" customWidth="1"/>
    <col min="8782" max="8782" width="17.5703125" style="3" bestFit="1" customWidth="1"/>
    <col min="8783" max="8784" width="16.42578125" style="3" bestFit="1" customWidth="1"/>
    <col min="8785" max="8785" width="16.7109375" style="3" customWidth="1"/>
    <col min="8786" max="8786" width="16.42578125" style="3" bestFit="1" customWidth="1"/>
    <col min="8787" max="8787" width="13.28515625" style="3" customWidth="1"/>
    <col min="8788" max="8792" width="9.85546875" style="3" bestFit="1" customWidth="1"/>
    <col min="8793" max="8807" width="17.7109375" style="3" customWidth="1"/>
    <col min="8808" max="8809" width="25.28515625" style="3" customWidth="1"/>
    <col min="8810" max="8810" width="23" style="3" bestFit="1" customWidth="1"/>
    <col min="8811" max="8811" width="22.28515625" style="3" bestFit="1" customWidth="1"/>
    <col min="8812" max="8812" width="23" style="3" bestFit="1" customWidth="1"/>
    <col min="8813" max="8813" width="24.28515625" style="3" bestFit="1" customWidth="1"/>
    <col min="8814" max="8814" width="23" style="3" bestFit="1" customWidth="1"/>
    <col min="8815" max="8816" width="22.28515625" style="3" bestFit="1" customWidth="1"/>
    <col min="8817" max="8817" width="20.7109375" style="3" bestFit="1" customWidth="1"/>
    <col min="8818" max="8818" width="24.7109375" style="3" customWidth="1"/>
    <col min="8819" max="8821" width="22" style="3" customWidth="1"/>
    <col min="8822" max="8822" width="21.85546875" style="3" customWidth="1"/>
    <col min="8823" max="8823" width="19.7109375" style="3" customWidth="1"/>
    <col min="8824" max="9025" width="9" style="3" customWidth="1"/>
    <col min="9026" max="9026" width="12.42578125" style="3" customWidth="1"/>
    <col min="9027" max="9027" width="44.140625" style="3" customWidth="1"/>
    <col min="9028" max="9030" width="16.7109375" style="3"/>
    <col min="9031" max="9031" width="12.42578125" style="3" customWidth="1"/>
    <col min="9032" max="9032" width="44.140625" style="3" customWidth="1"/>
    <col min="9033" max="9033" width="21.7109375" style="3" customWidth="1"/>
    <col min="9034" max="9037" width="21" style="3" bestFit="1" customWidth="1"/>
    <col min="9038" max="9038" width="17.5703125" style="3" bestFit="1" customWidth="1"/>
    <col min="9039" max="9040" width="16.42578125" style="3" bestFit="1" customWidth="1"/>
    <col min="9041" max="9041" width="16.7109375" style="3" customWidth="1"/>
    <col min="9042" max="9042" width="16.42578125" style="3" bestFit="1" customWidth="1"/>
    <col min="9043" max="9043" width="13.28515625" style="3" customWidth="1"/>
    <col min="9044" max="9048" width="9.85546875" style="3" bestFit="1" customWidth="1"/>
    <col min="9049" max="9063" width="17.7109375" style="3" customWidth="1"/>
    <col min="9064" max="9065" width="25.28515625" style="3" customWidth="1"/>
    <col min="9066" max="9066" width="23" style="3" bestFit="1" customWidth="1"/>
    <col min="9067" max="9067" width="22.28515625" style="3" bestFit="1" customWidth="1"/>
    <col min="9068" max="9068" width="23" style="3" bestFit="1" customWidth="1"/>
    <col min="9069" max="9069" width="24.28515625" style="3" bestFit="1" customWidth="1"/>
    <col min="9070" max="9070" width="23" style="3" bestFit="1" customWidth="1"/>
    <col min="9071" max="9072" width="22.28515625" style="3" bestFit="1" customWidth="1"/>
    <col min="9073" max="9073" width="20.7109375" style="3" bestFit="1" customWidth="1"/>
    <col min="9074" max="9074" width="24.7109375" style="3" customWidth="1"/>
    <col min="9075" max="9077" width="22" style="3" customWidth="1"/>
    <col min="9078" max="9078" width="21.85546875" style="3" customWidth="1"/>
    <col min="9079" max="9079" width="19.7109375" style="3" customWidth="1"/>
    <col min="9080" max="9281" width="9" style="3" customWidth="1"/>
    <col min="9282" max="9282" width="12.42578125" style="3" customWidth="1"/>
    <col min="9283" max="9283" width="44.140625" style="3" customWidth="1"/>
    <col min="9284" max="9286" width="16.7109375" style="3"/>
    <col min="9287" max="9287" width="12.42578125" style="3" customWidth="1"/>
    <col min="9288" max="9288" width="44.140625" style="3" customWidth="1"/>
    <col min="9289" max="9289" width="21.7109375" style="3" customWidth="1"/>
    <col min="9290" max="9293" width="21" style="3" bestFit="1" customWidth="1"/>
    <col min="9294" max="9294" width="17.5703125" style="3" bestFit="1" customWidth="1"/>
    <col min="9295" max="9296" width="16.42578125" style="3" bestFit="1" customWidth="1"/>
    <col min="9297" max="9297" width="16.7109375" style="3" customWidth="1"/>
    <col min="9298" max="9298" width="16.42578125" style="3" bestFit="1" customWidth="1"/>
    <col min="9299" max="9299" width="13.28515625" style="3" customWidth="1"/>
    <col min="9300" max="9304" width="9.85546875" style="3" bestFit="1" customWidth="1"/>
    <col min="9305" max="9319" width="17.7109375" style="3" customWidth="1"/>
    <col min="9320" max="9321" width="25.28515625" style="3" customWidth="1"/>
    <col min="9322" max="9322" width="23" style="3" bestFit="1" customWidth="1"/>
    <col min="9323" max="9323" width="22.28515625" style="3" bestFit="1" customWidth="1"/>
    <col min="9324" max="9324" width="23" style="3" bestFit="1" customWidth="1"/>
    <col min="9325" max="9325" width="24.28515625" style="3" bestFit="1" customWidth="1"/>
    <col min="9326" max="9326" width="23" style="3" bestFit="1" customWidth="1"/>
    <col min="9327" max="9328" width="22.28515625" style="3" bestFit="1" customWidth="1"/>
    <col min="9329" max="9329" width="20.7109375" style="3" bestFit="1" customWidth="1"/>
    <col min="9330" max="9330" width="24.7109375" style="3" customWidth="1"/>
    <col min="9331" max="9333" width="22" style="3" customWidth="1"/>
    <col min="9334" max="9334" width="21.85546875" style="3" customWidth="1"/>
    <col min="9335" max="9335" width="19.7109375" style="3" customWidth="1"/>
    <col min="9336" max="9537" width="9" style="3" customWidth="1"/>
    <col min="9538" max="9538" width="12.42578125" style="3" customWidth="1"/>
    <col min="9539" max="9539" width="44.140625" style="3" customWidth="1"/>
    <col min="9540" max="9542" width="16.7109375" style="3"/>
    <col min="9543" max="9543" width="12.42578125" style="3" customWidth="1"/>
    <col min="9544" max="9544" width="44.140625" style="3" customWidth="1"/>
    <col min="9545" max="9545" width="21.7109375" style="3" customWidth="1"/>
    <col min="9546" max="9549" width="21" style="3" bestFit="1" customWidth="1"/>
    <col min="9550" max="9550" width="17.5703125" style="3" bestFit="1" customWidth="1"/>
    <col min="9551" max="9552" width="16.42578125" style="3" bestFit="1" customWidth="1"/>
    <col min="9553" max="9553" width="16.7109375" style="3" customWidth="1"/>
    <col min="9554" max="9554" width="16.42578125" style="3" bestFit="1" customWidth="1"/>
    <col min="9555" max="9555" width="13.28515625" style="3" customWidth="1"/>
    <col min="9556" max="9560" width="9.85546875" style="3" bestFit="1" customWidth="1"/>
    <col min="9561" max="9575" width="17.7109375" style="3" customWidth="1"/>
    <col min="9576" max="9577" width="25.28515625" style="3" customWidth="1"/>
    <col min="9578" max="9578" width="23" style="3" bestFit="1" customWidth="1"/>
    <col min="9579" max="9579" width="22.28515625" style="3" bestFit="1" customWidth="1"/>
    <col min="9580" max="9580" width="23" style="3" bestFit="1" customWidth="1"/>
    <col min="9581" max="9581" width="24.28515625" style="3" bestFit="1" customWidth="1"/>
    <col min="9582" max="9582" width="23" style="3" bestFit="1" customWidth="1"/>
    <col min="9583" max="9584" width="22.28515625" style="3" bestFit="1" customWidth="1"/>
    <col min="9585" max="9585" width="20.7109375" style="3" bestFit="1" customWidth="1"/>
    <col min="9586" max="9586" width="24.7109375" style="3" customWidth="1"/>
    <col min="9587" max="9589" width="22" style="3" customWidth="1"/>
    <col min="9590" max="9590" width="21.85546875" style="3" customWidth="1"/>
    <col min="9591" max="9591" width="19.7109375" style="3" customWidth="1"/>
    <col min="9592" max="9793" width="9" style="3" customWidth="1"/>
    <col min="9794" max="9794" width="12.42578125" style="3" customWidth="1"/>
    <col min="9795" max="9795" width="44.140625" style="3" customWidth="1"/>
    <col min="9796" max="9798" width="16.7109375" style="3"/>
    <col min="9799" max="9799" width="12.42578125" style="3" customWidth="1"/>
    <col min="9800" max="9800" width="44.140625" style="3" customWidth="1"/>
    <col min="9801" max="9801" width="21.7109375" style="3" customWidth="1"/>
    <col min="9802" max="9805" width="21" style="3" bestFit="1" customWidth="1"/>
    <col min="9806" max="9806" width="17.5703125" style="3" bestFit="1" customWidth="1"/>
    <col min="9807" max="9808" width="16.42578125" style="3" bestFit="1" customWidth="1"/>
    <col min="9809" max="9809" width="16.7109375" style="3" customWidth="1"/>
    <col min="9810" max="9810" width="16.42578125" style="3" bestFit="1" customWidth="1"/>
    <col min="9811" max="9811" width="13.28515625" style="3" customWidth="1"/>
    <col min="9812" max="9816" width="9.85546875" style="3" bestFit="1" customWidth="1"/>
    <col min="9817" max="9831" width="17.7109375" style="3" customWidth="1"/>
    <col min="9832" max="9833" width="25.28515625" style="3" customWidth="1"/>
    <col min="9834" max="9834" width="23" style="3" bestFit="1" customWidth="1"/>
    <col min="9835" max="9835" width="22.28515625" style="3" bestFit="1" customWidth="1"/>
    <col min="9836" max="9836" width="23" style="3" bestFit="1" customWidth="1"/>
    <col min="9837" max="9837" width="24.28515625" style="3" bestFit="1" customWidth="1"/>
    <col min="9838" max="9838" width="23" style="3" bestFit="1" customWidth="1"/>
    <col min="9839" max="9840" width="22.28515625" style="3" bestFit="1" customWidth="1"/>
    <col min="9841" max="9841" width="20.7109375" style="3" bestFit="1" customWidth="1"/>
    <col min="9842" max="9842" width="24.7109375" style="3" customWidth="1"/>
    <col min="9843" max="9845" width="22" style="3" customWidth="1"/>
    <col min="9846" max="9846" width="21.85546875" style="3" customWidth="1"/>
    <col min="9847" max="9847" width="19.7109375" style="3" customWidth="1"/>
    <col min="9848" max="10049" width="9" style="3" customWidth="1"/>
    <col min="10050" max="10050" width="12.42578125" style="3" customWidth="1"/>
    <col min="10051" max="10051" width="44.140625" style="3" customWidth="1"/>
    <col min="10052" max="10054" width="16.7109375" style="3"/>
    <col min="10055" max="10055" width="12.42578125" style="3" customWidth="1"/>
    <col min="10056" max="10056" width="44.140625" style="3" customWidth="1"/>
    <col min="10057" max="10057" width="21.7109375" style="3" customWidth="1"/>
    <col min="10058" max="10061" width="21" style="3" bestFit="1" customWidth="1"/>
    <col min="10062" max="10062" width="17.5703125" style="3" bestFit="1" customWidth="1"/>
    <col min="10063" max="10064" width="16.42578125" style="3" bestFit="1" customWidth="1"/>
    <col min="10065" max="10065" width="16.7109375" style="3" customWidth="1"/>
    <col min="10066" max="10066" width="16.42578125" style="3" bestFit="1" customWidth="1"/>
    <col min="10067" max="10067" width="13.28515625" style="3" customWidth="1"/>
    <col min="10068" max="10072" width="9.85546875" style="3" bestFit="1" customWidth="1"/>
    <col min="10073" max="10087" width="17.7109375" style="3" customWidth="1"/>
    <col min="10088" max="10089" width="25.28515625" style="3" customWidth="1"/>
    <col min="10090" max="10090" width="23" style="3" bestFit="1" customWidth="1"/>
    <col min="10091" max="10091" width="22.28515625" style="3" bestFit="1" customWidth="1"/>
    <col min="10092" max="10092" width="23" style="3" bestFit="1" customWidth="1"/>
    <col min="10093" max="10093" width="24.28515625" style="3" bestFit="1" customWidth="1"/>
    <col min="10094" max="10094" width="23" style="3" bestFit="1" customWidth="1"/>
    <col min="10095" max="10096" width="22.28515625" style="3" bestFit="1" customWidth="1"/>
    <col min="10097" max="10097" width="20.7109375" style="3" bestFit="1" customWidth="1"/>
    <col min="10098" max="10098" width="24.7109375" style="3" customWidth="1"/>
    <col min="10099" max="10101" width="22" style="3" customWidth="1"/>
    <col min="10102" max="10102" width="21.85546875" style="3" customWidth="1"/>
    <col min="10103" max="10103" width="19.7109375" style="3" customWidth="1"/>
    <col min="10104" max="10305" width="9" style="3" customWidth="1"/>
    <col min="10306" max="10306" width="12.42578125" style="3" customWidth="1"/>
    <col min="10307" max="10307" width="44.140625" style="3" customWidth="1"/>
    <col min="10308" max="10310" width="16.7109375" style="3"/>
    <col min="10311" max="10311" width="12.42578125" style="3" customWidth="1"/>
    <col min="10312" max="10312" width="44.140625" style="3" customWidth="1"/>
    <col min="10313" max="10313" width="21.7109375" style="3" customWidth="1"/>
    <col min="10314" max="10317" width="21" style="3" bestFit="1" customWidth="1"/>
    <col min="10318" max="10318" width="17.5703125" style="3" bestFit="1" customWidth="1"/>
    <col min="10319" max="10320" width="16.42578125" style="3" bestFit="1" customWidth="1"/>
    <col min="10321" max="10321" width="16.7109375" style="3" customWidth="1"/>
    <col min="10322" max="10322" width="16.42578125" style="3" bestFit="1" customWidth="1"/>
    <col min="10323" max="10323" width="13.28515625" style="3" customWidth="1"/>
    <col min="10324" max="10328" width="9.85546875" style="3" bestFit="1" customWidth="1"/>
    <col min="10329" max="10343" width="17.7109375" style="3" customWidth="1"/>
    <col min="10344" max="10345" width="25.28515625" style="3" customWidth="1"/>
    <col min="10346" max="10346" width="23" style="3" bestFit="1" customWidth="1"/>
    <col min="10347" max="10347" width="22.28515625" style="3" bestFit="1" customWidth="1"/>
    <col min="10348" max="10348" width="23" style="3" bestFit="1" customWidth="1"/>
    <col min="10349" max="10349" width="24.28515625" style="3" bestFit="1" customWidth="1"/>
    <col min="10350" max="10350" width="23" style="3" bestFit="1" customWidth="1"/>
    <col min="10351" max="10352" width="22.28515625" style="3" bestFit="1" customWidth="1"/>
    <col min="10353" max="10353" width="20.7109375" style="3" bestFit="1" customWidth="1"/>
    <col min="10354" max="10354" width="24.7109375" style="3" customWidth="1"/>
    <col min="10355" max="10357" width="22" style="3" customWidth="1"/>
    <col min="10358" max="10358" width="21.85546875" style="3" customWidth="1"/>
    <col min="10359" max="10359" width="19.7109375" style="3" customWidth="1"/>
    <col min="10360" max="10561" width="9" style="3" customWidth="1"/>
    <col min="10562" max="10562" width="12.42578125" style="3" customWidth="1"/>
    <col min="10563" max="10563" width="44.140625" style="3" customWidth="1"/>
    <col min="10564" max="10566" width="16.7109375" style="3"/>
    <col min="10567" max="10567" width="12.42578125" style="3" customWidth="1"/>
    <col min="10568" max="10568" width="44.140625" style="3" customWidth="1"/>
    <col min="10569" max="10569" width="21.7109375" style="3" customWidth="1"/>
    <col min="10570" max="10573" width="21" style="3" bestFit="1" customWidth="1"/>
    <col min="10574" max="10574" width="17.5703125" style="3" bestFit="1" customWidth="1"/>
    <col min="10575" max="10576" width="16.42578125" style="3" bestFit="1" customWidth="1"/>
    <col min="10577" max="10577" width="16.7109375" style="3" customWidth="1"/>
    <col min="10578" max="10578" width="16.42578125" style="3" bestFit="1" customWidth="1"/>
    <col min="10579" max="10579" width="13.28515625" style="3" customWidth="1"/>
    <col min="10580" max="10584" width="9.85546875" style="3" bestFit="1" customWidth="1"/>
    <col min="10585" max="10599" width="17.7109375" style="3" customWidth="1"/>
    <col min="10600" max="10601" width="25.28515625" style="3" customWidth="1"/>
    <col min="10602" max="10602" width="23" style="3" bestFit="1" customWidth="1"/>
    <col min="10603" max="10603" width="22.28515625" style="3" bestFit="1" customWidth="1"/>
    <col min="10604" max="10604" width="23" style="3" bestFit="1" customWidth="1"/>
    <col min="10605" max="10605" width="24.28515625" style="3" bestFit="1" customWidth="1"/>
    <col min="10606" max="10606" width="23" style="3" bestFit="1" customWidth="1"/>
    <col min="10607" max="10608" width="22.28515625" style="3" bestFit="1" customWidth="1"/>
    <col min="10609" max="10609" width="20.7109375" style="3" bestFit="1" customWidth="1"/>
    <col min="10610" max="10610" width="24.7109375" style="3" customWidth="1"/>
    <col min="10611" max="10613" width="22" style="3" customWidth="1"/>
    <col min="10614" max="10614" width="21.85546875" style="3" customWidth="1"/>
    <col min="10615" max="10615" width="19.7109375" style="3" customWidth="1"/>
    <col min="10616" max="10817" width="9" style="3" customWidth="1"/>
    <col min="10818" max="10818" width="12.42578125" style="3" customWidth="1"/>
    <col min="10819" max="10819" width="44.140625" style="3" customWidth="1"/>
    <col min="10820" max="10822" width="16.7109375" style="3"/>
    <col min="10823" max="10823" width="12.42578125" style="3" customWidth="1"/>
    <col min="10824" max="10824" width="44.140625" style="3" customWidth="1"/>
    <col min="10825" max="10825" width="21.7109375" style="3" customWidth="1"/>
    <col min="10826" max="10829" width="21" style="3" bestFit="1" customWidth="1"/>
    <col min="10830" max="10830" width="17.5703125" style="3" bestFit="1" customWidth="1"/>
    <col min="10831" max="10832" width="16.42578125" style="3" bestFit="1" customWidth="1"/>
    <col min="10833" max="10833" width="16.7109375" style="3" customWidth="1"/>
    <col min="10834" max="10834" width="16.42578125" style="3" bestFit="1" customWidth="1"/>
    <col min="10835" max="10835" width="13.28515625" style="3" customWidth="1"/>
    <col min="10836" max="10840" width="9.85546875" style="3" bestFit="1" customWidth="1"/>
    <col min="10841" max="10855" width="17.7109375" style="3" customWidth="1"/>
    <col min="10856" max="10857" width="25.28515625" style="3" customWidth="1"/>
    <col min="10858" max="10858" width="23" style="3" bestFit="1" customWidth="1"/>
    <col min="10859" max="10859" width="22.28515625" style="3" bestFit="1" customWidth="1"/>
    <col min="10860" max="10860" width="23" style="3" bestFit="1" customWidth="1"/>
    <col min="10861" max="10861" width="24.28515625" style="3" bestFit="1" customWidth="1"/>
    <col min="10862" max="10862" width="23" style="3" bestFit="1" customWidth="1"/>
    <col min="10863" max="10864" width="22.28515625" style="3" bestFit="1" customWidth="1"/>
    <col min="10865" max="10865" width="20.7109375" style="3" bestFit="1" customWidth="1"/>
    <col min="10866" max="10866" width="24.7109375" style="3" customWidth="1"/>
    <col min="10867" max="10869" width="22" style="3" customWidth="1"/>
    <col min="10870" max="10870" width="21.85546875" style="3" customWidth="1"/>
    <col min="10871" max="10871" width="19.7109375" style="3" customWidth="1"/>
    <col min="10872" max="11073" width="9" style="3" customWidth="1"/>
    <col min="11074" max="11074" width="12.42578125" style="3" customWidth="1"/>
    <col min="11075" max="11075" width="44.140625" style="3" customWidth="1"/>
    <col min="11076" max="11078" width="16.7109375" style="3"/>
    <col min="11079" max="11079" width="12.42578125" style="3" customWidth="1"/>
    <col min="11080" max="11080" width="44.140625" style="3" customWidth="1"/>
    <col min="11081" max="11081" width="21.7109375" style="3" customWidth="1"/>
    <col min="11082" max="11085" width="21" style="3" bestFit="1" customWidth="1"/>
    <col min="11086" max="11086" width="17.5703125" style="3" bestFit="1" customWidth="1"/>
    <col min="11087" max="11088" width="16.42578125" style="3" bestFit="1" customWidth="1"/>
    <col min="11089" max="11089" width="16.7109375" style="3" customWidth="1"/>
    <col min="11090" max="11090" width="16.42578125" style="3" bestFit="1" customWidth="1"/>
    <col min="11091" max="11091" width="13.28515625" style="3" customWidth="1"/>
    <col min="11092" max="11096" width="9.85546875" style="3" bestFit="1" customWidth="1"/>
    <col min="11097" max="11111" width="17.7109375" style="3" customWidth="1"/>
    <col min="11112" max="11113" width="25.28515625" style="3" customWidth="1"/>
    <col min="11114" max="11114" width="23" style="3" bestFit="1" customWidth="1"/>
    <col min="11115" max="11115" width="22.28515625" style="3" bestFit="1" customWidth="1"/>
    <col min="11116" max="11116" width="23" style="3" bestFit="1" customWidth="1"/>
    <col min="11117" max="11117" width="24.28515625" style="3" bestFit="1" customWidth="1"/>
    <col min="11118" max="11118" width="23" style="3" bestFit="1" customWidth="1"/>
    <col min="11119" max="11120" width="22.28515625" style="3" bestFit="1" customWidth="1"/>
    <col min="11121" max="11121" width="20.7109375" style="3" bestFit="1" customWidth="1"/>
    <col min="11122" max="11122" width="24.7109375" style="3" customWidth="1"/>
    <col min="11123" max="11125" width="22" style="3" customWidth="1"/>
    <col min="11126" max="11126" width="21.85546875" style="3" customWidth="1"/>
    <col min="11127" max="11127" width="19.7109375" style="3" customWidth="1"/>
    <col min="11128" max="11329" width="9" style="3" customWidth="1"/>
    <col min="11330" max="11330" width="12.42578125" style="3" customWidth="1"/>
    <col min="11331" max="11331" width="44.140625" style="3" customWidth="1"/>
    <col min="11332" max="11334" width="16.7109375" style="3"/>
    <col min="11335" max="11335" width="12.42578125" style="3" customWidth="1"/>
    <col min="11336" max="11336" width="44.140625" style="3" customWidth="1"/>
    <col min="11337" max="11337" width="21.7109375" style="3" customWidth="1"/>
    <col min="11338" max="11341" width="21" style="3" bestFit="1" customWidth="1"/>
    <col min="11342" max="11342" width="17.5703125" style="3" bestFit="1" customWidth="1"/>
    <col min="11343" max="11344" width="16.42578125" style="3" bestFit="1" customWidth="1"/>
    <col min="11345" max="11345" width="16.7109375" style="3" customWidth="1"/>
    <col min="11346" max="11346" width="16.42578125" style="3" bestFit="1" customWidth="1"/>
    <col min="11347" max="11347" width="13.28515625" style="3" customWidth="1"/>
    <col min="11348" max="11352" width="9.85546875" style="3" bestFit="1" customWidth="1"/>
    <col min="11353" max="11367" width="17.7109375" style="3" customWidth="1"/>
    <col min="11368" max="11369" width="25.28515625" style="3" customWidth="1"/>
    <col min="11370" max="11370" width="23" style="3" bestFit="1" customWidth="1"/>
    <col min="11371" max="11371" width="22.28515625" style="3" bestFit="1" customWidth="1"/>
    <col min="11372" max="11372" width="23" style="3" bestFit="1" customWidth="1"/>
    <col min="11373" max="11373" width="24.28515625" style="3" bestFit="1" customWidth="1"/>
    <col min="11374" max="11374" width="23" style="3" bestFit="1" customWidth="1"/>
    <col min="11375" max="11376" width="22.28515625" style="3" bestFit="1" customWidth="1"/>
    <col min="11377" max="11377" width="20.7109375" style="3" bestFit="1" customWidth="1"/>
    <col min="11378" max="11378" width="24.7109375" style="3" customWidth="1"/>
    <col min="11379" max="11381" width="22" style="3" customWidth="1"/>
    <col min="11382" max="11382" width="21.85546875" style="3" customWidth="1"/>
    <col min="11383" max="11383" width="19.7109375" style="3" customWidth="1"/>
    <col min="11384" max="11585" width="9" style="3" customWidth="1"/>
    <col min="11586" max="11586" width="12.42578125" style="3" customWidth="1"/>
    <col min="11587" max="11587" width="44.140625" style="3" customWidth="1"/>
    <col min="11588" max="11590" width="16.7109375" style="3"/>
    <col min="11591" max="11591" width="12.42578125" style="3" customWidth="1"/>
    <col min="11592" max="11592" width="44.140625" style="3" customWidth="1"/>
    <col min="11593" max="11593" width="21.7109375" style="3" customWidth="1"/>
    <col min="11594" max="11597" width="21" style="3" bestFit="1" customWidth="1"/>
    <col min="11598" max="11598" width="17.5703125" style="3" bestFit="1" customWidth="1"/>
    <col min="11599" max="11600" width="16.42578125" style="3" bestFit="1" customWidth="1"/>
    <col min="11601" max="11601" width="16.7109375" style="3" customWidth="1"/>
    <col min="11602" max="11602" width="16.42578125" style="3" bestFit="1" customWidth="1"/>
    <col min="11603" max="11603" width="13.28515625" style="3" customWidth="1"/>
    <col min="11604" max="11608" width="9.85546875" style="3" bestFit="1" customWidth="1"/>
    <col min="11609" max="11623" width="17.7109375" style="3" customWidth="1"/>
    <col min="11624" max="11625" width="25.28515625" style="3" customWidth="1"/>
    <col min="11626" max="11626" width="23" style="3" bestFit="1" customWidth="1"/>
    <col min="11627" max="11627" width="22.28515625" style="3" bestFit="1" customWidth="1"/>
    <col min="11628" max="11628" width="23" style="3" bestFit="1" customWidth="1"/>
    <col min="11629" max="11629" width="24.28515625" style="3" bestFit="1" customWidth="1"/>
    <col min="11630" max="11630" width="23" style="3" bestFit="1" customWidth="1"/>
    <col min="11631" max="11632" width="22.28515625" style="3" bestFit="1" customWidth="1"/>
    <col min="11633" max="11633" width="20.7109375" style="3" bestFit="1" customWidth="1"/>
    <col min="11634" max="11634" width="24.7109375" style="3" customWidth="1"/>
    <col min="11635" max="11637" width="22" style="3" customWidth="1"/>
    <col min="11638" max="11638" width="21.85546875" style="3" customWidth="1"/>
    <col min="11639" max="11639" width="19.7109375" style="3" customWidth="1"/>
    <col min="11640" max="11841" width="9" style="3" customWidth="1"/>
    <col min="11842" max="11842" width="12.42578125" style="3" customWidth="1"/>
    <col min="11843" max="11843" width="44.140625" style="3" customWidth="1"/>
    <col min="11844" max="11846" width="16.7109375" style="3"/>
    <col min="11847" max="11847" width="12.42578125" style="3" customWidth="1"/>
    <col min="11848" max="11848" width="44.140625" style="3" customWidth="1"/>
    <col min="11849" max="11849" width="21.7109375" style="3" customWidth="1"/>
    <col min="11850" max="11853" width="21" style="3" bestFit="1" customWidth="1"/>
    <col min="11854" max="11854" width="17.5703125" style="3" bestFit="1" customWidth="1"/>
    <col min="11855" max="11856" width="16.42578125" style="3" bestFit="1" customWidth="1"/>
    <col min="11857" max="11857" width="16.7109375" style="3" customWidth="1"/>
    <col min="11858" max="11858" width="16.42578125" style="3" bestFit="1" customWidth="1"/>
    <col min="11859" max="11859" width="13.28515625" style="3" customWidth="1"/>
    <col min="11860" max="11864" width="9.85546875" style="3" bestFit="1" customWidth="1"/>
    <col min="11865" max="11879" width="17.7109375" style="3" customWidth="1"/>
    <col min="11880" max="11881" width="25.28515625" style="3" customWidth="1"/>
    <col min="11882" max="11882" width="23" style="3" bestFit="1" customWidth="1"/>
    <col min="11883" max="11883" width="22.28515625" style="3" bestFit="1" customWidth="1"/>
    <col min="11884" max="11884" width="23" style="3" bestFit="1" customWidth="1"/>
    <col min="11885" max="11885" width="24.28515625" style="3" bestFit="1" customWidth="1"/>
    <col min="11886" max="11886" width="23" style="3" bestFit="1" customWidth="1"/>
    <col min="11887" max="11888" width="22.28515625" style="3" bestFit="1" customWidth="1"/>
    <col min="11889" max="11889" width="20.7109375" style="3" bestFit="1" customWidth="1"/>
    <col min="11890" max="11890" width="24.7109375" style="3" customWidth="1"/>
    <col min="11891" max="11893" width="22" style="3" customWidth="1"/>
    <col min="11894" max="11894" width="21.85546875" style="3" customWidth="1"/>
    <col min="11895" max="11895" width="19.7109375" style="3" customWidth="1"/>
    <col min="11896" max="12097" width="9" style="3" customWidth="1"/>
    <col min="12098" max="12098" width="12.42578125" style="3" customWidth="1"/>
    <col min="12099" max="12099" width="44.140625" style="3" customWidth="1"/>
    <col min="12100" max="12102" width="16.7109375" style="3"/>
    <col min="12103" max="12103" width="12.42578125" style="3" customWidth="1"/>
    <col min="12104" max="12104" width="44.140625" style="3" customWidth="1"/>
    <col min="12105" max="12105" width="21.7109375" style="3" customWidth="1"/>
    <col min="12106" max="12109" width="21" style="3" bestFit="1" customWidth="1"/>
    <col min="12110" max="12110" width="17.5703125" style="3" bestFit="1" customWidth="1"/>
    <col min="12111" max="12112" width="16.42578125" style="3" bestFit="1" customWidth="1"/>
    <col min="12113" max="12113" width="16.7109375" style="3" customWidth="1"/>
    <col min="12114" max="12114" width="16.42578125" style="3" bestFit="1" customWidth="1"/>
    <col min="12115" max="12115" width="13.28515625" style="3" customWidth="1"/>
    <col min="12116" max="12120" width="9.85546875" style="3" bestFit="1" customWidth="1"/>
    <col min="12121" max="12135" width="17.7109375" style="3" customWidth="1"/>
    <col min="12136" max="12137" width="25.28515625" style="3" customWidth="1"/>
    <col min="12138" max="12138" width="23" style="3" bestFit="1" customWidth="1"/>
    <col min="12139" max="12139" width="22.28515625" style="3" bestFit="1" customWidth="1"/>
    <col min="12140" max="12140" width="23" style="3" bestFit="1" customWidth="1"/>
    <col min="12141" max="12141" width="24.28515625" style="3" bestFit="1" customWidth="1"/>
    <col min="12142" max="12142" width="23" style="3" bestFit="1" customWidth="1"/>
    <col min="12143" max="12144" width="22.28515625" style="3" bestFit="1" customWidth="1"/>
    <col min="12145" max="12145" width="20.7109375" style="3" bestFit="1" customWidth="1"/>
    <col min="12146" max="12146" width="24.7109375" style="3" customWidth="1"/>
    <col min="12147" max="12149" width="22" style="3" customWidth="1"/>
    <col min="12150" max="12150" width="21.85546875" style="3" customWidth="1"/>
    <col min="12151" max="12151" width="19.7109375" style="3" customWidth="1"/>
    <col min="12152" max="12353" width="9" style="3" customWidth="1"/>
    <col min="12354" max="12354" width="12.42578125" style="3" customWidth="1"/>
    <col min="12355" max="12355" width="44.140625" style="3" customWidth="1"/>
    <col min="12356" max="12358" width="16.7109375" style="3"/>
    <col min="12359" max="12359" width="12.42578125" style="3" customWidth="1"/>
    <col min="12360" max="12360" width="44.140625" style="3" customWidth="1"/>
    <col min="12361" max="12361" width="21.7109375" style="3" customWidth="1"/>
    <col min="12362" max="12365" width="21" style="3" bestFit="1" customWidth="1"/>
    <col min="12366" max="12366" width="17.5703125" style="3" bestFit="1" customWidth="1"/>
    <col min="12367" max="12368" width="16.42578125" style="3" bestFit="1" customWidth="1"/>
    <col min="12369" max="12369" width="16.7109375" style="3" customWidth="1"/>
    <col min="12370" max="12370" width="16.42578125" style="3" bestFit="1" customWidth="1"/>
    <col min="12371" max="12371" width="13.28515625" style="3" customWidth="1"/>
    <col min="12372" max="12376" width="9.85546875" style="3" bestFit="1" customWidth="1"/>
    <col min="12377" max="12391" width="17.7109375" style="3" customWidth="1"/>
    <col min="12392" max="12393" width="25.28515625" style="3" customWidth="1"/>
    <col min="12394" max="12394" width="23" style="3" bestFit="1" customWidth="1"/>
    <col min="12395" max="12395" width="22.28515625" style="3" bestFit="1" customWidth="1"/>
    <col min="12396" max="12396" width="23" style="3" bestFit="1" customWidth="1"/>
    <col min="12397" max="12397" width="24.28515625" style="3" bestFit="1" customWidth="1"/>
    <col min="12398" max="12398" width="23" style="3" bestFit="1" customWidth="1"/>
    <col min="12399" max="12400" width="22.28515625" style="3" bestFit="1" customWidth="1"/>
    <col min="12401" max="12401" width="20.7109375" style="3" bestFit="1" customWidth="1"/>
    <col min="12402" max="12402" width="24.7109375" style="3" customWidth="1"/>
    <col min="12403" max="12405" width="22" style="3" customWidth="1"/>
    <col min="12406" max="12406" width="21.85546875" style="3" customWidth="1"/>
    <col min="12407" max="12407" width="19.7109375" style="3" customWidth="1"/>
    <col min="12408" max="12609" width="9" style="3" customWidth="1"/>
    <col min="12610" max="12610" width="12.42578125" style="3" customWidth="1"/>
    <col min="12611" max="12611" width="44.140625" style="3" customWidth="1"/>
    <col min="12612" max="12614" width="16.7109375" style="3"/>
    <col min="12615" max="12615" width="12.42578125" style="3" customWidth="1"/>
    <col min="12616" max="12616" width="44.140625" style="3" customWidth="1"/>
    <col min="12617" max="12617" width="21.7109375" style="3" customWidth="1"/>
    <col min="12618" max="12621" width="21" style="3" bestFit="1" customWidth="1"/>
    <col min="12622" max="12622" width="17.5703125" style="3" bestFit="1" customWidth="1"/>
    <col min="12623" max="12624" width="16.42578125" style="3" bestFit="1" customWidth="1"/>
    <col min="12625" max="12625" width="16.7109375" style="3" customWidth="1"/>
    <col min="12626" max="12626" width="16.42578125" style="3" bestFit="1" customWidth="1"/>
    <col min="12627" max="12627" width="13.28515625" style="3" customWidth="1"/>
    <col min="12628" max="12632" width="9.85546875" style="3" bestFit="1" customWidth="1"/>
    <col min="12633" max="12647" width="17.7109375" style="3" customWidth="1"/>
    <col min="12648" max="12649" width="25.28515625" style="3" customWidth="1"/>
    <col min="12650" max="12650" width="23" style="3" bestFit="1" customWidth="1"/>
    <col min="12651" max="12651" width="22.28515625" style="3" bestFit="1" customWidth="1"/>
    <col min="12652" max="12652" width="23" style="3" bestFit="1" customWidth="1"/>
    <col min="12653" max="12653" width="24.28515625" style="3" bestFit="1" customWidth="1"/>
    <col min="12654" max="12654" width="23" style="3" bestFit="1" customWidth="1"/>
    <col min="12655" max="12656" width="22.28515625" style="3" bestFit="1" customWidth="1"/>
    <col min="12657" max="12657" width="20.7109375" style="3" bestFit="1" customWidth="1"/>
    <col min="12658" max="12658" width="24.7109375" style="3" customWidth="1"/>
    <col min="12659" max="12661" width="22" style="3" customWidth="1"/>
    <col min="12662" max="12662" width="21.85546875" style="3" customWidth="1"/>
    <col min="12663" max="12663" width="19.7109375" style="3" customWidth="1"/>
    <col min="12664" max="12865" width="9" style="3" customWidth="1"/>
    <col min="12866" max="12866" width="12.42578125" style="3" customWidth="1"/>
    <col min="12867" max="12867" width="44.140625" style="3" customWidth="1"/>
    <col min="12868" max="12870" width="16.7109375" style="3"/>
    <col min="12871" max="12871" width="12.42578125" style="3" customWidth="1"/>
    <col min="12872" max="12872" width="44.140625" style="3" customWidth="1"/>
    <col min="12873" max="12873" width="21.7109375" style="3" customWidth="1"/>
    <col min="12874" max="12877" width="21" style="3" bestFit="1" customWidth="1"/>
    <col min="12878" max="12878" width="17.5703125" style="3" bestFit="1" customWidth="1"/>
    <col min="12879" max="12880" width="16.42578125" style="3" bestFit="1" customWidth="1"/>
    <col min="12881" max="12881" width="16.7109375" style="3" customWidth="1"/>
    <col min="12882" max="12882" width="16.42578125" style="3" bestFit="1" customWidth="1"/>
    <col min="12883" max="12883" width="13.28515625" style="3" customWidth="1"/>
    <col min="12884" max="12888" width="9.85546875" style="3" bestFit="1" customWidth="1"/>
    <col min="12889" max="12903" width="17.7109375" style="3" customWidth="1"/>
    <col min="12904" max="12905" width="25.28515625" style="3" customWidth="1"/>
    <col min="12906" max="12906" width="23" style="3" bestFit="1" customWidth="1"/>
    <col min="12907" max="12907" width="22.28515625" style="3" bestFit="1" customWidth="1"/>
    <col min="12908" max="12908" width="23" style="3" bestFit="1" customWidth="1"/>
    <col min="12909" max="12909" width="24.28515625" style="3" bestFit="1" customWidth="1"/>
    <col min="12910" max="12910" width="23" style="3" bestFit="1" customWidth="1"/>
    <col min="12911" max="12912" width="22.28515625" style="3" bestFit="1" customWidth="1"/>
    <col min="12913" max="12913" width="20.7109375" style="3" bestFit="1" customWidth="1"/>
    <col min="12914" max="12914" width="24.7109375" style="3" customWidth="1"/>
    <col min="12915" max="12917" width="22" style="3" customWidth="1"/>
    <col min="12918" max="12918" width="21.85546875" style="3" customWidth="1"/>
    <col min="12919" max="12919" width="19.7109375" style="3" customWidth="1"/>
    <col min="12920" max="13121" width="9" style="3" customWidth="1"/>
    <col min="13122" max="13122" width="12.42578125" style="3" customWidth="1"/>
    <col min="13123" max="13123" width="44.140625" style="3" customWidth="1"/>
    <col min="13124" max="13126" width="16.7109375" style="3"/>
    <col min="13127" max="13127" width="12.42578125" style="3" customWidth="1"/>
    <col min="13128" max="13128" width="44.140625" style="3" customWidth="1"/>
    <col min="13129" max="13129" width="21.7109375" style="3" customWidth="1"/>
    <col min="13130" max="13133" width="21" style="3" bestFit="1" customWidth="1"/>
    <col min="13134" max="13134" width="17.5703125" style="3" bestFit="1" customWidth="1"/>
    <col min="13135" max="13136" width="16.42578125" style="3" bestFit="1" customWidth="1"/>
    <col min="13137" max="13137" width="16.7109375" style="3" customWidth="1"/>
    <col min="13138" max="13138" width="16.42578125" style="3" bestFit="1" customWidth="1"/>
    <col min="13139" max="13139" width="13.28515625" style="3" customWidth="1"/>
    <col min="13140" max="13144" width="9.85546875" style="3" bestFit="1" customWidth="1"/>
    <col min="13145" max="13159" width="17.7109375" style="3" customWidth="1"/>
    <col min="13160" max="13161" width="25.28515625" style="3" customWidth="1"/>
    <col min="13162" max="13162" width="23" style="3" bestFit="1" customWidth="1"/>
    <col min="13163" max="13163" width="22.28515625" style="3" bestFit="1" customWidth="1"/>
    <col min="13164" max="13164" width="23" style="3" bestFit="1" customWidth="1"/>
    <col min="13165" max="13165" width="24.28515625" style="3" bestFit="1" customWidth="1"/>
    <col min="13166" max="13166" width="23" style="3" bestFit="1" customWidth="1"/>
    <col min="13167" max="13168" width="22.28515625" style="3" bestFit="1" customWidth="1"/>
    <col min="13169" max="13169" width="20.7109375" style="3" bestFit="1" customWidth="1"/>
    <col min="13170" max="13170" width="24.7109375" style="3" customWidth="1"/>
    <col min="13171" max="13173" width="22" style="3" customWidth="1"/>
    <col min="13174" max="13174" width="21.85546875" style="3" customWidth="1"/>
    <col min="13175" max="13175" width="19.7109375" style="3" customWidth="1"/>
    <col min="13176" max="13377" width="9" style="3" customWidth="1"/>
    <col min="13378" max="13378" width="12.42578125" style="3" customWidth="1"/>
    <col min="13379" max="13379" width="44.140625" style="3" customWidth="1"/>
    <col min="13380" max="13382" width="16.7109375" style="3"/>
    <col min="13383" max="13383" width="12.42578125" style="3" customWidth="1"/>
    <col min="13384" max="13384" width="44.140625" style="3" customWidth="1"/>
    <col min="13385" max="13385" width="21.7109375" style="3" customWidth="1"/>
    <col min="13386" max="13389" width="21" style="3" bestFit="1" customWidth="1"/>
    <col min="13390" max="13390" width="17.5703125" style="3" bestFit="1" customWidth="1"/>
    <col min="13391" max="13392" width="16.42578125" style="3" bestFit="1" customWidth="1"/>
    <col min="13393" max="13393" width="16.7109375" style="3" customWidth="1"/>
    <col min="13394" max="13394" width="16.42578125" style="3" bestFit="1" customWidth="1"/>
    <col min="13395" max="13395" width="13.28515625" style="3" customWidth="1"/>
    <col min="13396" max="13400" width="9.85546875" style="3" bestFit="1" customWidth="1"/>
    <col min="13401" max="13415" width="17.7109375" style="3" customWidth="1"/>
    <col min="13416" max="13417" width="25.28515625" style="3" customWidth="1"/>
    <col min="13418" max="13418" width="23" style="3" bestFit="1" customWidth="1"/>
    <col min="13419" max="13419" width="22.28515625" style="3" bestFit="1" customWidth="1"/>
    <col min="13420" max="13420" width="23" style="3" bestFit="1" customWidth="1"/>
    <col min="13421" max="13421" width="24.28515625" style="3" bestFit="1" customWidth="1"/>
    <col min="13422" max="13422" width="23" style="3" bestFit="1" customWidth="1"/>
    <col min="13423" max="13424" width="22.28515625" style="3" bestFit="1" customWidth="1"/>
    <col min="13425" max="13425" width="20.7109375" style="3" bestFit="1" customWidth="1"/>
    <col min="13426" max="13426" width="24.7109375" style="3" customWidth="1"/>
    <col min="13427" max="13429" width="22" style="3" customWidth="1"/>
    <col min="13430" max="13430" width="21.85546875" style="3" customWidth="1"/>
    <col min="13431" max="13431" width="19.7109375" style="3" customWidth="1"/>
    <col min="13432" max="13633" width="9" style="3" customWidth="1"/>
    <col min="13634" max="13634" width="12.42578125" style="3" customWidth="1"/>
    <col min="13635" max="13635" width="44.140625" style="3" customWidth="1"/>
    <col min="13636" max="13638" width="16.7109375" style="3"/>
    <col min="13639" max="13639" width="12.42578125" style="3" customWidth="1"/>
    <col min="13640" max="13640" width="44.140625" style="3" customWidth="1"/>
    <col min="13641" max="13641" width="21.7109375" style="3" customWidth="1"/>
    <col min="13642" max="13645" width="21" style="3" bestFit="1" customWidth="1"/>
    <col min="13646" max="13646" width="17.5703125" style="3" bestFit="1" customWidth="1"/>
    <col min="13647" max="13648" width="16.42578125" style="3" bestFit="1" customWidth="1"/>
    <col min="13649" max="13649" width="16.7109375" style="3" customWidth="1"/>
    <col min="13650" max="13650" width="16.42578125" style="3" bestFit="1" customWidth="1"/>
    <col min="13651" max="13651" width="13.28515625" style="3" customWidth="1"/>
    <col min="13652" max="13656" width="9.85546875" style="3" bestFit="1" customWidth="1"/>
    <col min="13657" max="13671" width="17.7109375" style="3" customWidth="1"/>
    <col min="13672" max="13673" width="25.28515625" style="3" customWidth="1"/>
    <col min="13674" max="13674" width="23" style="3" bestFit="1" customWidth="1"/>
    <col min="13675" max="13675" width="22.28515625" style="3" bestFit="1" customWidth="1"/>
    <col min="13676" max="13676" width="23" style="3" bestFit="1" customWidth="1"/>
    <col min="13677" max="13677" width="24.28515625" style="3" bestFit="1" customWidth="1"/>
    <col min="13678" max="13678" width="23" style="3" bestFit="1" customWidth="1"/>
    <col min="13679" max="13680" width="22.28515625" style="3" bestFit="1" customWidth="1"/>
    <col min="13681" max="13681" width="20.7109375" style="3" bestFit="1" customWidth="1"/>
    <col min="13682" max="13682" width="24.7109375" style="3" customWidth="1"/>
    <col min="13683" max="13685" width="22" style="3" customWidth="1"/>
    <col min="13686" max="13686" width="21.85546875" style="3" customWidth="1"/>
    <col min="13687" max="13687" width="19.7109375" style="3" customWidth="1"/>
    <col min="13688" max="13889" width="9" style="3" customWidth="1"/>
    <col min="13890" max="13890" width="12.42578125" style="3" customWidth="1"/>
    <col min="13891" max="13891" width="44.140625" style="3" customWidth="1"/>
    <col min="13892" max="13894" width="16.7109375" style="3"/>
    <col min="13895" max="13895" width="12.42578125" style="3" customWidth="1"/>
    <col min="13896" max="13896" width="44.140625" style="3" customWidth="1"/>
    <col min="13897" max="13897" width="21.7109375" style="3" customWidth="1"/>
    <col min="13898" max="13901" width="21" style="3" bestFit="1" customWidth="1"/>
    <col min="13902" max="13902" width="17.5703125" style="3" bestFit="1" customWidth="1"/>
    <col min="13903" max="13904" width="16.42578125" style="3" bestFit="1" customWidth="1"/>
    <col min="13905" max="13905" width="16.7109375" style="3" customWidth="1"/>
    <col min="13906" max="13906" width="16.42578125" style="3" bestFit="1" customWidth="1"/>
    <col min="13907" max="13907" width="13.28515625" style="3" customWidth="1"/>
    <col min="13908" max="13912" width="9.85546875" style="3" bestFit="1" customWidth="1"/>
    <col min="13913" max="13927" width="17.7109375" style="3" customWidth="1"/>
    <col min="13928" max="13929" width="25.28515625" style="3" customWidth="1"/>
    <col min="13930" max="13930" width="23" style="3" bestFit="1" customWidth="1"/>
    <col min="13931" max="13931" width="22.28515625" style="3" bestFit="1" customWidth="1"/>
    <col min="13932" max="13932" width="23" style="3" bestFit="1" customWidth="1"/>
    <col min="13933" max="13933" width="24.28515625" style="3" bestFit="1" customWidth="1"/>
    <col min="13934" max="13934" width="23" style="3" bestFit="1" customWidth="1"/>
    <col min="13935" max="13936" width="22.28515625" style="3" bestFit="1" customWidth="1"/>
    <col min="13937" max="13937" width="20.7109375" style="3" bestFit="1" customWidth="1"/>
    <col min="13938" max="13938" width="24.7109375" style="3" customWidth="1"/>
    <col min="13939" max="13941" width="22" style="3" customWidth="1"/>
    <col min="13942" max="13942" width="21.85546875" style="3" customWidth="1"/>
    <col min="13943" max="13943" width="19.7109375" style="3" customWidth="1"/>
    <col min="13944" max="14145" width="9" style="3" customWidth="1"/>
    <col min="14146" max="14146" width="12.42578125" style="3" customWidth="1"/>
    <col min="14147" max="14147" width="44.140625" style="3" customWidth="1"/>
    <col min="14148" max="14150" width="16.7109375" style="3"/>
    <col min="14151" max="14151" width="12.42578125" style="3" customWidth="1"/>
    <col min="14152" max="14152" width="44.140625" style="3" customWidth="1"/>
    <col min="14153" max="14153" width="21.7109375" style="3" customWidth="1"/>
    <col min="14154" max="14157" width="21" style="3" bestFit="1" customWidth="1"/>
    <col min="14158" max="14158" width="17.5703125" style="3" bestFit="1" customWidth="1"/>
    <col min="14159" max="14160" width="16.42578125" style="3" bestFit="1" customWidth="1"/>
    <col min="14161" max="14161" width="16.7109375" style="3" customWidth="1"/>
    <col min="14162" max="14162" width="16.42578125" style="3" bestFit="1" customWidth="1"/>
    <col min="14163" max="14163" width="13.28515625" style="3" customWidth="1"/>
    <col min="14164" max="14168" width="9.85546875" style="3" bestFit="1" customWidth="1"/>
    <col min="14169" max="14183" width="17.7109375" style="3" customWidth="1"/>
    <col min="14184" max="14185" width="25.28515625" style="3" customWidth="1"/>
    <col min="14186" max="14186" width="23" style="3" bestFit="1" customWidth="1"/>
    <col min="14187" max="14187" width="22.28515625" style="3" bestFit="1" customWidth="1"/>
    <col min="14188" max="14188" width="23" style="3" bestFit="1" customWidth="1"/>
    <col min="14189" max="14189" width="24.28515625" style="3" bestFit="1" customWidth="1"/>
    <col min="14190" max="14190" width="23" style="3" bestFit="1" customWidth="1"/>
    <col min="14191" max="14192" width="22.28515625" style="3" bestFit="1" customWidth="1"/>
    <col min="14193" max="14193" width="20.7109375" style="3" bestFit="1" customWidth="1"/>
    <col min="14194" max="14194" width="24.7109375" style="3" customWidth="1"/>
    <col min="14195" max="14197" width="22" style="3" customWidth="1"/>
    <col min="14198" max="14198" width="21.85546875" style="3" customWidth="1"/>
    <col min="14199" max="14199" width="19.7109375" style="3" customWidth="1"/>
    <col min="14200" max="14401" width="9" style="3" customWidth="1"/>
    <col min="14402" max="14402" width="12.42578125" style="3" customWidth="1"/>
    <col min="14403" max="14403" width="44.140625" style="3" customWidth="1"/>
    <col min="14404" max="14406" width="16.7109375" style="3"/>
    <col min="14407" max="14407" width="12.42578125" style="3" customWidth="1"/>
    <col min="14408" max="14408" width="44.140625" style="3" customWidth="1"/>
    <col min="14409" max="14409" width="21.7109375" style="3" customWidth="1"/>
    <col min="14410" max="14413" width="21" style="3" bestFit="1" customWidth="1"/>
    <col min="14414" max="14414" width="17.5703125" style="3" bestFit="1" customWidth="1"/>
    <col min="14415" max="14416" width="16.42578125" style="3" bestFit="1" customWidth="1"/>
    <col min="14417" max="14417" width="16.7109375" style="3" customWidth="1"/>
    <col min="14418" max="14418" width="16.42578125" style="3" bestFit="1" customWidth="1"/>
    <col min="14419" max="14419" width="13.28515625" style="3" customWidth="1"/>
    <col min="14420" max="14424" width="9.85546875" style="3" bestFit="1" customWidth="1"/>
    <col min="14425" max="14439" width="17.7109375" style="3" customWidth="1"/>
    <col min="14440" max="14441" width="25.28515625" style="3" customWidth="1"/>
    <col min="14442" max="14442" width="23" style="3" bestFit="1" customWidth="1"/>
    <col min="14443" max="14443" width="22.28515625" style="3" bestFit="1" customWidth="1"/>
    <col min="14444" max="14444" width="23" style="3" bestFit="1" customWidth="1"/>
    <col min="14445" max="14445" width="24.28515625" style="3" bestFit="1" customWidth="1"/>
    <col min="14446" max="14446" width="23" style="3" bestFit="1" customWidth="1"/>
    <col min="14447" max="14448" width="22.28515625" style="3" bestFit="1" customWidth="1"/>
    <col min="14449" max="14449" width="20.7109375" style="3" bestFit="1" customWidth="1"/>
    <col min="14450" max="14450" width="24.7109375" style="3" customWidth="1"/>
    <col min="14451" max="14453" width="22" style="3" customWidth="1"/>
    <col min="14454" max="14454" width="21.85546875" style="3" customWidth="1"/>
    <col min="14455" max="14455" width="19.7109375" style="3" customWidth="1"/>
    <col min="14456" max="14657" width="9" style="3" customWidth="1"/>
    <col min="14658" max="14658" width="12.42578125" style="3" customWidth="1"/>
    <col min="14659" max="14659" width="44.140625" style="3" customWidth="1"/>
    <col min="14660" max="14662" width="16.7109375" style="3"/>
    <col min="14663" max="14663" width="12.42578125" style="3" customWidth="1"/>
    <col min="14664" max="14664" width="44.140625" style="3" customWidth="1"/>
    <col min="14665" max="14665" width="21.7109375" style="3" customWidth="1"/>
    <col min="14666" max="14669" width="21" style="3" bestFit="1" customWidth="1"/>
    <col min="14670" max="14670" width="17.5703125" style="3" bestFit="1" customWidth="1"/>
    <col min="14671" max="14672" width="16.42578125" style="3" bestFit="1" customWidth="1"/>
    <col min="14673" max="14673" width="16.7109375" style="3" customWidth="1"/>
    <col min="14674" max="14674" width="16.42578125" style="3" bestFit="1" customWidth="1"/>
    <col min="14675" max="14675" width="13.28515625" style="3" customWidth="1"/>
    <col min="14676" max="14680" width="9.85546875" style="3" bestFit="1" customWidth="1"/>
    <col min="14681" max="14695" width="17.7109375" style="3" customWidth="1"/>
    <col min="14696" max="14697" width="25.28515625" style="3" customWidth="1"/>
    <col min="14698" max="14698" width="23" style="3" bestFit="1" customWidth="1"/>
    <col min="14699" max="14699" width="22.28515625" style="3" bestFit="1" customWidth="1"/>
    <col min="14700" max="14700" width="23" style="3" bestFit="1" customWidth="1"/>
    <col min="14701" max="14701" width="24.28515625" style="3" bestFit="1" customWidth="1"/>
    <col min="14702" max="14702" width="23" style="3" bestFit="1" customWidth="1"/>
    <col min="14703" max="14704" width="22.28515625" style="3" bestFit="1" customWidth="1"/>
    <col min="14705" max="14705" width="20.7109375" style="3" bestFit="1" customWidth="1"/>
    <col min="14706" max="14706" width="24.7109375" style="3" customWidth="1"/>
    <col min="14707" max="14709" width="22" style="3" customWidth="1"/>
    <col min="14710" max="14710" width="21.85546875" style="3" customWidth="1"/>
    <col min="14711" max="14711" width="19.7109375" style="3" customWidth="1"/>
    <col min="14712" max="14913" width="9" style="3" customWidth="1"/>
    <col min="14914" max="14914" width="12.42578125" style="3" customWidth="1"/>
    <col min="14915" max="14915" width="44.140625" style="3" customWidth="1"/>
    <col min="14916" max="14918" width="16.7109375" style="3"/>
    <col min="14919" max="14919" width="12.42578125" style="3" customWidth="1"/>
    <col min="14920" max="14920" width="44.140625" style="3" customWidth="1"/>
    <col min="14921" max="14921" width="21.7109375" style="3" customWidth="1"/>
    <col min="14922" max="14925" width="21" style="3" bestFit="1" customWidth="1"/>
    <col min="14926" max="14926" width="17.5703125" style="3" bestFit="1" customWidth="1"/>
    <col min="14927" max="14928" width="16.42578125" style="3" bestFit="1" customWidth="1"/>
    <col min="14929" max="14929" width="16.7109375" style="3" customWidth="1"/>
    <col min="14930" max="14930" width="16.42578125" style="3" bestFit="1" customWidth="1"/>
    <col min="14931" max="14931" width="13.28515625" style="3" customWidth="1"/>
    <col min="14932" max="14936" width="9.85546875" style="3" bestFit="1" customWidth="1"/>
    <col min="14937" max="14951" width="17.7109375" style="3" customWidth="1"/>
    <col min="14952" max="14953" width="25.28515625" style="3" customWidth="1"/>
    <col min="14954" max="14954" width="23" style="3" bestFit="1" customWidth="1"/>
    <col min="14955" max="14955" width="22.28515625" style="3" bestFit="1" customWidth="1"/>
    <col min="14956" max="14956" width="23" style="3" bestFit="1" customWidth="1"/>
    <col min="14957" max="14957" width="24.28515625" style="3" bestFit="1" customWidth="1"/>
    <col min="14958" max="14958" width="23" style="3" bestFit="1" customWidth="1"/>
    <col min="14959" max="14960" width="22.28515625" style="3" bestFit="1" customWidth="1"/>
    <col min="14961" max="14961" width="20.7109375" style="3" bestFit="1" customWidth="1"/>
    <col min="14962" max="14962" width="24.7109375" style="3" customWidth="1"/>
    <col min="14963" max="14965" width="22" style="3" customWidth="1"/>
    <col min="14966" max="14966" width="21.85546875" style="3" customWidth="1"/>
    <col min="14967" max="14967" width="19.7109375" style="3" customWidth="1"/>
    <col min="14968" max="15169" width="9" style="3" customWidth="1"/>
    <col min="15170" max="15170" width="12.42578125" style="3" customWidth="1"/>
    <col min="15171" max="15171" width="44.140625" style="3" customWidth="1"/>
    <col min="15172" max="15174" width="16.7109375" style="3"/>
    <col min="15175" max="15175" width="12.42578125" style="3" customWidth="1"/>
    <col min="15176" max="15176" width="44.140625" style="3" customWidth="1"/>
    <col min="15177" max="15177" width="21.7109375" style="3" customWidth="1"/>
    <col min="15178" max="15181" width="21" style="3" bestFit="1" customWidth="1"/>
    <col min="15182" max="15182" width="17.5703125" style="3" bestFit="1" customWidth="1"/>
    <col min="15183" max="15184" width="16.42578125" style="3" bestFit="1" customWidth="1"/>
    <col min="15185" max="15185" width="16.7109375" style="3" customWidth="1"/>
    <col min="15186" max="15186" width="16.42578125" style="3" bestFit="1" customWidth="1"/>
    <col min="15187" max="15187" width="13.28515625" style="3" customWidth="1"/>
    <col min="15188" max="15192" width="9.85546875" style="3" bestFit="1" customWidth="1"/>
    <col min="15193" max="15207" width="17.7109375" style="3" customWidth="1"/>
    <col min="15208" max="15209" width="25.28515625" style="3" customWidth="1"/>
    <col min="15210" max="15210" width="23" style="3" bestFit="1" customWidth="1"/>
    <col min="15211" max="15211" width="22.28515625" style="3" bestFit="1" customWidth="1"/>
    <col min="15212" max="15212" width="23" style="3" bestFit="1" customWidth="1"/>
    <col min="15213" max="15213" width="24.28515625" style="3" bestFit="1" customWidth="1"/>
    <col min="15214" max="15214" width="23" style="3" bestFit="1" customWidth="1"/>
    <col min="15215" max="15216" width="22.28515625" style="3" bestFit="1" customWidth="1"/>
    <col min="15217" max="15217" width="20.7109375" style="3" bestFit="1" customWidth="1"/>
    <col min="15218" max="15218" width="24.7109375" style="3" customWidth="1"/>
    <col min="15219" max="15221" width="22" style="3" customWidth="1"/>
    <col min="15222" max="15222" width="21.85546875" style="3" customWidth="1"/>
    <col min="15223" max="15223" width="19.7109375" style="3" customWidth="1"/>
    <col min="15224" max="15425" width="9" style="3" customWidth="1"/>
    <col min="15426" max="15426" width="12.42578125" style="3" customWidth="1"/>
    <col min="15427" max="15427" width="44.140625" style="3" customWidth="1"/>
    <col min="15428" max="15430" width="16.7109375" style="3"/>
    <col min="15431" max="15431" width="12.42578125" style="3" customWidth="1"/>
    <col min="15432" max="15432" width="44.140625" style="3" customWidth="1"/>
    <col min="15433" max="15433" width="21.7109375" style="3" customWidth="1"/>
    <col min="15434" max="15437" width="21" style="3" bestFit="1" customWidth="1"/>
    <col min="15438" max="15438" width="17.5703125" style="3" bestFit="1" customWidth="1"/>
    <col min="15439" max="15440" width="16.42578125" style="3" bestFit="1" customWidth="1"/>
    <col min="15441" max="15441" width="16.7109375" style="3" customWidth="1"/>
    <col min="15442" max="15442" width="16.42578125" style="3" bestFit="1" customWidth="1"/>
    <col min="15443" max="15443" width="13.28515625" style="3" customWidth="1"/>
    <col min="15444" max="15448" width="9.85546875" style="3" bestFit="1" customWidth="1"/>
    <col min="15449" max="15463" width="17.7109375" style="3" customWidth="1"/>
    <col min="15464" max="15465" width="25.28515625" style="3" customWidth="1"/>
    <col min="15466" max="15466" width="23" style="3" bestFit="1" customWidth="1"/>
    <col min="15467" max="15467" width="22.28515625" style="3" bestFit="1" customWidth="1"/>
    <col min="15468" max="15468" width="23" style="3" bestFit="1" customWidth="1"/>
    <col min="15469" max="15469" width="24.28515625" style="3" bestFit="1" customWidth="1"/>
    <col min="15470" max="15470" width="23" style="3" bestFit="1" customWidth="1"/>
    <col min="15471" max="15472" width="22.28515625" style="3" bestFit="1" customWidth="1"/>
    <col min="15473" max="15473" width="20.7109375" style="3" bestFit="1" customWidth="1"/>
    <col min="15474" max="15474" width="24.7109375" style="3" customWidth="1"/>
    <col min="15475" max="15477" width="22" style="3" customWidth="1"/>
    <col min="15478" max="15478" width="21.85546875" style="3" customWidth="1"/>
    <col min="15479" max="15479" width="19.7109375" style="3" customWidth="1"/>
    <col min="15480" max="15681" width="9" style="3" customWidth="1"/>
    <col min="15682" max="15682" width="12.42578125" style="3" customWidth="1"/>
    <col min="15683" max="15683" width="44.140625" style="3" customWidth="1"/>
    <col min="15684" max="15686" width="16.7109375" style="3"/>
    <col min="15687" max="15687" width="12.42578125" style="3" customWidth="1"/>
    <col min="15688" max="15688" width="44.140625" style="3" customWidth="1"/>
    <col min="15689" max="15689" width="21.7109375" style="3" customWidth="1"/>
    <col min="15690" max="15693" width="21" style="3" bestFit="1" customWidth="1"/>
    <col min="15694" max="15694" width="17.5703125" style="3" bestFit="1" customWidth="1"/>
    <col min="15695" max="15696" width="16.42578125" style="3" bestFit="1" customWidth="1"/>
    <col min="15697" max="15697" width="16.7109375" style="3" customWidth="1"/>
    <col min="15698" max="15698" width="16.42578125" style="3" bestFit="1" customWidth="1"/>
    <col min="15699" max="15699" width="13.28515625" style="3" customWidth="1"/>
    <col min="15700" max="15704" width="9.85546875" style="3" bestFit="1" customWidth="1"/>
    <col min="15705" max="15719" width="17.7109375" style="3" customWidth="1"/>
    <col min="15720" max="15721" width="25.28515625" style="3" customWidth="1"/>
    <col min="15722" max="15722" width="23" style="3" bestFit="1" customWidth="1"/>
    <col min="15723" max="15723" width="22.28515625" style="3" bestFit="1" customWidth="1"/>
    <col min="15724" max="15724" width="23" style="3" bestFit="1" customWidth="1"/>
    <col min="15725" max="15725" width="24.28515625" style="3" bestFit="1" customWidth="1"/>
    <col min="15726" max="15726" width="23" style="3" bestFit="1" customWidth="1"/>
    <col min="15727" max="15728" width="22.28515625" style="3" bestFit="1" customWidth="1"/>
    <col min="15729" max="15729" width="20.7109375" style="3" bestFit="1" customWidth="1"/>
    <col min="15730" max="15730" width="24.7109375" style="3" customWidth="1"/>
    <col min="15731" max="15733" width="22" style="3" customWidth="1"/>
    <col min="15734" max="15734" width="21.85546875" style="3" customWidth="1"/>
    <col min="15735" max="15735" width="19.7109375" style="3" customWidth="1"/>
    <col min="15736" max="15937" width="9" style="3" customWidth="1"/>
    <col min="15938" max="15938" width="12.42578125" style="3" customWidth="1"/>
    <col min="15939" max="15939" width="44.140625" style="3" customWidth="1"/>
    <col min="15940" max="15942" width="16.7109375" style="3"/>
    <col min="15943" max="15943" width="12.42578125" style="3" customWidth="1"/>
    <col min="15944" max="15944" width="44.140625" style="3" customWidth="1"/>
    <col min="15945" max="15945" width="21.7109375" style="3" customWidth="1"/>
    <col min="15946" max="15949" width="21" style="3" bestFit="1" customWidth="1"/>
    <col min="15950" max="15950" width="17.5703125" style="3" bestFit="1" customWidth="1"/>
    <col min="15951" max="15952" width="16.42578125" style="3" bestFit="1" customWidth="1"/>
    <col min="15953" max="15953" width="16.7109375" style="3" customWidth="1"/>
    <col min="15954" max="15954" width="16.42578125" style="3" bestFit="1" customWidth="1"/>
    <col min="15955" max="15955" width="13.28515625" style="3" customWidth="1"/>
    <col min="15956" max="15960" width="9.85546875" style="3" bestFit="1" customWidth="1"/>
    <col min="15961" max="15975" width="17.7109375" style="3" customWidth="1"/>
    <col min="15976" max="15977" width="25.28515625" style="3" customWidth="1"/>
    <col min="15978" max="15978" width="23" style="3" bestFit="1" customWidth="1"/>
    <col min="15979" max="15979" width="22.28515625" style="3" bestFit="1" customWidth="1"/>
    <col min="15980" max="15980" width="23" style="3" bestFit="1" customWidth="1"/>
    <col min="15981" max="15981" width="24.28515625" style="3" bestFit="1" customWidth="1"/>
    <col min="15982" max="15982" width="23" style="3" bestFit="1" customWidth="1"/>
    <col min="15983" max="15984" width="22.28515625" style="3" bestFit="1" customWidth="1"/>
    <col min="15985" max="15985" width="20.7109375" style="3" bestFit="1" customWidth="1"/>
    <col min="15986" max="15986" width="24.7109375" style="3" customWidth="1"/>
    <col min="15987" max="15989" width="22" style="3" customWidth="1"/>
    <col min="15990" max="15990" width="21.85546875" style="3" customWidth="1"/>
    <col min="15991" max="15991" width="19.7109375" style="3" customWidth="1"/>
    <col min="15992" max="16193" width="9" style="3" customWidth="1"/>
    <col min="16194" max="16194" width="12.42578125" style="3" customWidth="1"/>
    <col min="16195" max="16195" width="44.140625" style="3" customWidth="1"/>
    <col min="16196" max="16384" width="16.7109375" style="3"/>
  </cols>
  <sheetData>
    <row r="1" spans="1:151" x14ac:dyDescent="0.25">
      <c r="A1" s="29"/>
      <c r="B1" s="1"/>
      <c r="C1" s="47"/>
      <c r="D1" s="47"/>
      <c r="E1" s="96"/>
      <c r="F1" s="47"/>
      <c r="G1" s="47"/>
      <c r="H1" s="2"/>
      <c r="I1" s="2"/>
      <c r="J1" s="2"/>
      <c r="K1" s="2"/>
      <c r="L1" s="2"/>
    </row>
    <row r="2" spans="1:151" s="49" customFormat="1" ht="39" customHeight="1" thickBot="1" x14ac:dyDescent="0.3">
      <c r="A2" s="117" t="s">
        <v>46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</row>
    <row r="3" spans="1:151" s="61" customFormat="1" ht="35.25" customHeight="1" thickBot="1" x14ac:dyDescent="0.3">
      <c r="A3" s="131" t="s">
        <v>32</v>
      </c>
      <c r="B3" s="132"/>
      <c r="C3" s="133" t="s">
        <v>43</v>
      </c>
      <c r="D3" s="133"/>
      <c r="E3" s="133"/>
      <c r="F3" s="133"/>
      <c r="G3" s="133"/>
      <c r="H3" s="133"/>
      <c r="I3" s="133"/>
      <c r="J3" s="133"/>
      <c r="K3" s="133"/>
      <c r="L3" s="134"/>
    </row>
    <row r="4" spans="1:151" ht="28.5" customHeight="1" x14ac:dyDescent="0.25">
      <c r="A4" s="125" t="s">
        <v>28</v>
      </c>
      <c r="B4" s="126"/>
      <c r="C4" s="127" t="s">
        <v>49</v>
      </c>
      <c r="D4" s="128"/>
      <c r="E4" s="128"/>
      <c r="F4" s="128"/>
      <c r="G4" s="128"/>
      <c r="H4" s="129"/>
      <c r="I4" s="129"/>
      <c r="J4" s="129"/>
      <c r="K4" s="129"/>
      <c r="L4" s="130"/>
    </row>
    <row r="5" spans="1:151" ht="15.75" customHeight="1" x14ac:dyDescent="0.25">
      <c r="A5" s="119" t="s">
        <v>0</v>
      </c>
      <c r="B5" s="120" t="s">
        <v>1</v>
      </c>
      <c r="C5" s="122" t="s">
        <v>22</v>
      </c>
      <c r="D5" s="123"/>
      <c r="E5" s="123"/>
      <c r="F5" s="123"/>
      <c r="G5" s="124"/>
      <c r="H5" s="122" t="s">
        <v>29</v>
      </c>
      <c r="I5" s="123"/>
      <c r="J5" s="123"/>
      <c r="K5" s="123"/>
      <c r="L5" s="124"/>
    </row>
    <row r="6" spans="1:151" ht="31.5" customHeight="1" x14ac:dyDescent="0.25">
      <c r="A6" s="119"/>
      <c r="B6" s="121"/>
      <c r="C6" s="36" t="s">
        <v>2</v>
      </c>
      <c r="D6" s="4" t="s">
        <v>3</v>
      </c>
      <c r="E6" s="5" t="s">
        <v>4</v>
      </c>
      <c r="F6" s="5" t="s">
        <v>5</v>
      </c>
      <c r="G6" s="6" t="s">
        <v>6</v>
      </c>
      <c r="H6" s="36" t="s">
        <v>2</v>
      </c>
      <c r="I6" s="4" t="s">
        <v>3</v>
      </c>
      <c r="J6" s="5" t="s">
        <v>4</v>
      </c>
      <c r="K6" s="5" t="s">
        <v>5</v>
      </c>
      <c r="L6" s="6" t="s">
        <v>6</v>
      </c>
    </row>
    <row r="7" spans="1:151" s="9" customFormat="1" x14ac:dyDescent="0.25">
      <c r="A7" s="7">
        <v>1</v>
      </c>
      <c r="B7" s="31">
        <v>2</v>
      </c>
      <c r="C7" s="7">
        <f>B7+1</f>
        <v>3</v>
      </c>
      <c r="D7" s="8">
        <f t="shared" ref="D7:G7" si="0">C7+1</f>
        <v>4</v>
      </c>
      <c r="E7" s="8">
        <f t="shared" si="0"/>
        <v>5</v>
      </c>
      <c r="F7" s="8">
        <f t="shared" si="0"/>
        <v>6</v>
      </c>
      <c r="G7" s="37">
        <f t="shared" si="0"/>
        <v>7</v>
      </c>
      <c r="H7" s="7">
        <f>G7+1</f>
        <v>8</v>
      </c>
      <c r="I7" s="8">
        <f t="shared" ref="I7" si="1">H7+1</f>
        <v>9</v>
      </c>
      <c r="J7" s="8">
        <f t="shared" ref="J7" si="2">I7+1</f>
        <v>10</v>
      </c>
      <c r="K7" s="8">
        <f t="shared" ref="K7" si="3">J7+1</f>
        <v>11</v>
      </c>
      <c r="L7" s="37">
        <f t="shared" ref="L7" si="4">K7+1</f>
        <v>12</v>
      </c>
    </row>
    <row r="8" spans="1:151" s="9" customFormat="1" ht="18.75" x14ac:dyDescent="0.25">
      <c r="A8" s="28"/>
      <c r="B8" s="32" t="s">
        <v>34</v>
      </c>
      <c r="C8" s="106">
        <f>D8+F8+G8+E8</f>
        <v>192.88594000602413</v>
      </c>
      <c r="D8" s="97"/>
      <c r="E8" s="97">
        <f>E9</f>
        <v>1.5181288627497926</v>
      </c>
      <c r="F8" s="97">
        <f>F10+F9</f>
        <v>37.954407810793704</v>
      </c>
      <c r="G8" s="70">
        <f>G10+G14+G9</f>
        <v>153.41340333248064</v>
      </c>
      <c r="H8" s="93">
        <f>L8+K8+J8</f>
        <v>64.295313335341376</v>
      </c>
      <c r="I8" s="94"/>
      <c r="J8" s="94">
        <f t="shared" ref="J8:L9" si="5">E8/3000*1000</f>
        <v>0.50604295424993084</v>
      </c>
      <c r="K8" s="94">
        <f t="shared" si="5"/>
        <v>12.651469270264569</v>
      </c>
      <c r="L8" s="95">
        <f t="shared" si="5"/>
        <v>51.137801110826878</v>
      </c>
      <c r="P8" s="3"/>
      <c r="Q8" s="3"/>
      <c r="R8" s="3"/>
      <c r="S8" s="3"/>
      <c r="T8" s="3"/>
      <c r="U8" s="3"/>
      <c r="V8" s="3"/>
      <c r="W8" s="3"/>
      <c r="X8" s="3"/>
    </row>
    <row r="9" spans="1:151" s="9" customFormat="1" ht="21" customHeight="1" x14ac:dyDescent="0.25">
      <c r="A9" s="60"/>
      <c r="B9" s="62" t="s">
        <v>31</v>
      </c>
      <c r="C9" s="110">
        <f>C8-C68</f>
        <v>29.730132706024136</v>
      </c>
      <c r="D9" s="111"/>
      <c r="E9" s="111">
        <v>1.5181288627497926</v>
      </c>
      <c r="F9" s="111">
        <v>6.6028341107937036</v>
      </c>
      <c r="G9" s="112">
        <v>21.609169732480652</v>
      </c>
      <c r="H9" s="113">
        <f>H8-H68</f>
        <v>9.9100442353413811</v>
      </c>
      <c r="I9" s="114"/>
      <c r="J9" s="114">
        <f t="shared" si="5"/>
        <v>0.50604295424993084</v>
      </c>
      <c r="K9" s="114">
        <f t="shared" si="5"/>
        <v>2.2009447035979011</v>
      </c>
      <c r="L9" s="115">
        <f t="shared" si="5"/>
        <v>7.2030565774935509</v>
      </c>
    </row>
    <row r="10" spans="1:151" s="9" customFormat="1" ht="40.5" customHeight="1" x14ac:dyDescent="0.25">
      <c r="A10" s="28" t="s">
        <v>14</v>
      </c>
      <c r="B10" s="32" t="s">
        <v>23</v>
      </c>
      <c r="C10" s="103">
        <f t="shared" ref="C10" si="6">D10+E10+F10+G10</f>
        <v>81.067962399999999</v>
      </c>
      <c r="D10" s="72">
        <f>D11+D12+D13</f>
        <v>0</v>
      </c>
      <c r="E10" s="72">
        <f t="shared" ref="E10:G10" si="7">E11+E12+E13</f>
        <v>0</v>
      </c>
      <c r="F10" s="107">
        <f t="shared" si="7"/>
        <v>31.351573699999999</v>
      </c>
      <c r="G10" s="100">
        <f t="shared" si="7"/>
        <v>49.716388700000003</v>
      </c>
      <c r="H10" s="92">
        <f t="shared" ref="H10" si="8">SUM(I10:L10)</f>
        <v>27.022654133333333</v>
      </c>
      <c r="I10" s="72">
        <f>I11+I12+I13</f>
        <v>0</v>
      </c>
      <c r="J10" s="72">
        <f t="shared" ref="J10:L10" si="9">J11+J12+J13</f>
        <v>0</v>
      </c>
      <c r="K10" s="72">
        <f t="shared" si="9"/>
        <v>10.450524566666665</v>
      </c>
      <c r="L10" s="70">
        <f t="shared" si="9"/>
        <v>16.572129566666668</v>
      </c>
    </row>
    <row r="11" spans="1:151" s="12" customFormat="1" ht="18.75" x14ac:dyDescent="0.25">
      <c r="A11" s="11"/>
      <c r="B11" s="33" t="s">
        <v>44</v>
      </c>
      <c r="C11" s="73">
        <f t="shared" ref="C11:C13" si="10">SUM(D11:G11)</f>
        <v>70.365339400000011</v>
      </c>
      <c r="D11" s="74"/>
      <c r="E11" s="74"/>
      <c r="F11" s="74">
        <f>22.0348787+5.152631</f>
        <v>27.1875097</v>
      </c>
      <c r="G11" s="75">
        <f>35.0648787+8.112951</f>
        <v>43.177829700000004</v>
      </c>
      <c r="H11" s="73">
        <f t="shared" ref="H11:H13" si="11">SUM(I11:L11)</f>
        <v>23.455113133333334</v>
      </c>
      <c r="I11" s="74"/>
      <c r="J11" s="74"/>
      <c r="K11" s="74">
        <f>F11/3000*1000</f>
        <v>9.0625032333333326</v>
      </c>
      <c r="L11" s="75">
        <f>G11/3000*1000</f>
        <v>14.3926099</v>
      </c>
      <c r="N11" s="10"/>
      <c r="O11" s="9"/>
      <c r="P11" s="9"/>
      <c r="Q11" s="10"/>
      <c r="R11" s="10"/>
      <c r="S11" s="10"/>
      <c r="T11" s="10"/>
      <c r="U11" s="10"/>
      <c r="V11" s="10"/>
      <c r="W11" s="10"/>
      <c r="X11" s="10"/>
      <c r="Y11" s="9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1:151" s="12" customFormat="1" ht="18.75" x14ac:dyDescent="0.25">
      <c r="A12" s="11"/>
      <c r="B12" s="33" t="s">
        <v>8</v>
      </c>
      <c r="C12" s="73">
        <f t="shared" si="10"/>
        <v>10.702622999999999</v>
      </c>
      <c r="D12" s="74"/>
      <c r="E12" s="74"/>
      <c r="F12" s="74">
        <v>4.1640639999999998</v>
      </c>
      <c r="G12" s="75">
        <v>6.5385590000000002</v>
      </c>
      <c r="H12" s="73">
        <f t="shared" si="11"/>
        <v>3.5675410000000003</v>
      </c>
      <c r="I12" s="74"/>
      <c r="J12" s="74"/>
      <c r="K12" s="74">
        <f>F12/3000*1000</f>
        <v>1.3880213333333333</v>
      </c>
      <c r="L12" s="75">
        <f>G12/3000*1000</f>
        <v>2.1795196666666667</v>
      </c>
      <c r="N12" s="66"/>
      <c r="O12" s="9"/>
      <c r="P12" s="9"/>
      <c r="Q12" s="10"/>
      <c r="R12" s="10"/>
      <c r="S12" s="10"/>
      <c r="T12" s="10"/>
      <c r="U12" s="10"/>
      <c r="V12" s="10"/>
      <c r="W12" s="10"/>
      <c r="X12" s="10"/>
      <c r="Y12" s="9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1:151" s="14" customFormat="1" ht="18.75" x14ac:dyDescent="0.25">
      <c r="A13" s="11"/>
      <c r="B13" s="33" t="s">
        <v>9</v>
      </c>
      <c r="C13" s="73">
        <f t="shared" si="10"/>
        <v>0</v>
      </c>
      <c r="D13" s="74"/>
      <c r="E13" s="74"/>
      <c r="F13" s="74"/>
      <c r="G13" s="74"/>
      <c r="H13" s="73">
        <f t="shared" si="11"/>
        <v>0</v>
      </c>
      <c r="I13" s="74"/>
      <c r="J13" s="74"/>
      <c r="K13" s="74"/>
      <c r="L13" s="75"/>
      <c r="M13" s="101">
        <f>(C18+C20)/C14</f>
        <v>0.21165912348126467</v>
      </c>
      <c r="N13" s="13" t="s">
        <v>35</v>
      </c>
      <c r="O13" s="9"/>
      <c r="P13" s="9"/>
      <c r="Q13" s="13"/>
      <c r="R13" s="13"/>
      <c r="S13" s="13"/>
      <c r="T13" s="13" t="s">
        <v>36</v>
      </c>
      <c r="U13" s="13"/>
      <c r="V13" s="13"/>
      <c r="W13" s="13"/>
      <c r="X13" s="13"/>
      <c r="Y13" s="9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</row>
    <row r="14" spans="1:151" s="18" customFormat="1" ht="32.25" customHeight="1" x14ac:dyDescent="0.25">
      <c r="A14" s="26" t="s">
        <v>24</v>
      </c>
      <c r="B14" s="34" t="s">
        <v>10</v>
      </c>
      <c r="C14" s="76">
        <f t="shared" ref="C14:C68" si="12">D14+E14+F14+G14</f>
        <v>82.087844899999993</v>
      </c>
      <c r="D14" s="77">
        <f>D15+D16+D19</f>
        <v>0</v>
      </c>
      <c r="E14" s="77">
        <f t="shared" ref="E14:F14" si="13">E15+E16+E19</f>
        <v>0</v>
      </c>
      <c r="F14" s="77">
        <f t="shared" si="13"/>
        <v>0</v>
      </c>
      <c r="G14" s="105">
        <f>G15+G16+G19</f>
        <v>82.087844899999993</v>
      </c>
      <c r="H14" s="76">
        <f t="shared" ref="H14" si="14">I14+J14+K14+L14</f>
        <v>27.362614966666662</v>
      </c>
      <c r="I14" s="77">
        <f>I15+I16+I19</f>
        <v>0</v>
      </c>
      <c r="J14" s="77">
        <f t="shared" ref="J14:L14" si="15">J15+J16+J19</f>
        <v>0</v>
      </c>
      <c r="K14" s="77">
        <f t="shared" si="15"/>
        <v>0</v>
      </c>
      <c r="L14" s="78">
        <f t="shared" si="15"/>
        <v>27.362614966666662</v>
      </c>
      <c r="M14" s="102">
        <f>N14/C14</f>
        <v>0.61113085452679494</v>
      </c>
      <c r="N14" s="52">
        <f>C23+C50</f>
        <v>50.166414799999998</v>
      </c>
      <c r="O14" s="53">
        <f t="shared" ref="N14:R22" si="16">D23+D50</f>
        <v>0</v>
      </c>
      <c r="P14" s="53">
        <f t="shared" si="16"/>
        <v>0</v>
      </c>
      <c r="Q14" s="53">
        <f t="shared" si="16"/>
        <v>0</v>
      </c>
      <c r="R14" s="54">
        <f t="shared" si="16"/>
        <v>50.166414799999998</v>
      </c>
      <c r="S14" s="17"/>
      <c r="T14" s="52">
        <f t="shared" ref="T14:X22" si="17">C14-N14</f>
        <v>31.921430099999995</v>
      </c>
      <c r="U14" s="53">
        <f t="shared" si="17"/>
        <v>0</v>
      </c>
      <c r="V14" s="53">
        <f t="shared" si="17"/>
        <v>0</v>
      </c>
      <c r="W14" s="53">
        <f t="shared" si="17"/>
        <v>0</v>
      </c>
      <c r="X14" s="54">
        <f t="shared" si="17"/>
        <v>31.921430099999995</v>
      </c>
      <c r="Y14" s="9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</row>
    <row r="15" spans="1:151" s="18" customFormat="1" ht="18.75" x14ac:dyDescent="0.25">
      <c r="A15" s="42"/>
      <c r="B15" s="43" t="s">
        <v>11</v>
      </c>
      <c r="C15" s="71">
        <f t="shared" si="12"/>
        <v>34.397934399999997</v>
      </c>
      <c r="D15" s="74">
        <f>D24+D33+D42+D51+D60</f>
        <v>0</v>
      </c>
      <c r="E15" s="74">
        <f t="shared" ref="E15:F15" si="18">E24+E33+E42+E51+E60</f>
        <v>0</v>
      </c>
      <c r="F15" s="74">
        <f t="shared" si="18"/>
        <v>0</v>
      </c>
      <c r="G15" s="75">
        <f>G24+G33+G42</f>
        <v>34.397934399999997</v>
      </c>
      <c r="H15" s="71">
        <f t="shared" ref="H15:H67" si="19">I15+J15+K15+L15</f>
        <v>11.465978133333332</v>
      </c>
      <c r="I15" s="74">
        <f>I24+I33+I42+I51+I60</f>
        <v>0</v>
      </c>
      <c r="J15" s="74">
        <f t="shared" ref="J15:K15" si="20">J24+J33+J42+J51+J60</f>
        <v>0</v>
      </c>
      <c r="K15" s="74">
        <f t="shared" si="20"/>
        <v>0</v>
      </c>
      <c r="L15" s="75">
        <f>G15/3000*1000</f>
        <v>11.465978133333332</v>
      </c>
      <c r="M15" s="3"/>
      <c r="N15" s="55">
        <f t="shared" si="16"/>
        <v>23.923231699999999</v>
      </c>
      <c r="O15" s="50">
        <f t="shared" si="16"/>
        <v>0</v>
      </c>
      <c r="P15" s="50">
        <f t="shared" si="16"/>
        <v>0</v>
      </c>
      <c r="Q15" s="50">
        <f t="shared" si="16"/>
        <v>0</v>
      </c>
      <c r="R15" s="51">
        <f>G24+G51</f>
        <v>23.923231699999999</v>
      </c>
      <c r="S15" s="17"/>
      <c r="T15" s="55">
        <f t="shared" si="17"/>
        <v>10.474702699999998</v>
      </c>
      <c r="U15" s="50">
        <f t="shared" si="17"/>
        <v>0</v>
      </c>
      <c r="V15" s="50">
        <f t="shared" si="17"/>
        <v>0</v>
      </c>
      <c r="W15" s="50">
        <f t="shared" si="17"/>
        <v>0</v>
      </c>
      <c r="X15" s="51">
        <f t="shared" si="17"/>
        <v>10.474702699999998</v>
      </c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</row>
    <row r="16" spans="1:151" s="18" customFormat="1" ht="18.75" x14ac:dyDescent="0.25">
      <c r="A16" s="27"/>
      <c r="B16" s="40" t="s">
        <v>12</v>
      </c>
      <c r="C16" s="79">
        <f t="shared" si="12"/>
        <v>47.689910499999996</v>
      </c>
      <c r="D16" s="80">
        <f>D17+D18</f>
        <v>0</v>
      </c>
      <c r="E16" s="80">
        <f t="shared" ref="E16:G16" si="21">E17+E18</f>
        <v>0</v>
      </c>
      <c r="F16" s="80">
        <f t="shared" si="21"/>
        <v>0</v>
      </c>
      <c r="G16" s="81">
        <f t="shared" si="21"/>
        <v>47.689910499999996</v>
      </c>
      <c r="H16" s="79">
        <f t="shared" si="19"/>
        <v>15.896636833333332</v>
      </c>
      <c r="I16" s="80">
        <f>I17+I18</f>
        <v>0</v>
      </c>
      <c r="J16" s="80">
        <f t="shared" ref="J16:L16" si="22">J17+J18</f>
        <v>0</v>
      </c>
      <c r="K16" s="80">
        <f t="shared" si="22"/>
        <v>0</v>
      </c>
      <c r="L16" s="81">
        <f t="shared" si="22"/>
        <v>15.896636833333332</v>
      </c>
      <c r="M16" s="3"/>
      <c r="N16" s="56">
        <f t="shared" si="16"/>
        <v>26.2431831</v>
      </c>
      <c r="O16" s="57">
        <f t="shared" si="16"/>
        <v>0</v>
      </c>
      <c r="P16" s="57">
        <f t="shared" si="16"/>
        <v>0</v>
      </c>
      <c r="Q16" s="57">
        <f t="shared" si="16"/>
        <v>0</v>
      </c>
      <c r="R16" s="58">
        <f t="shared" si="16"/>
        <v>26.2431831</v>
      </c>
      <c r="S16" s="17"/>
      <c r="T16" s="56">
        <f t="shared" si="17"/>
        <v>21.446727399999997</v>
      </c>
      <c r="U16" s="57">
        <f t="shared" si="17"/>
        <v>0</v>
      </c>
      <c r="V16" s="57">
        <f t="shared" si="17"/>
        <v>0</v>
      </c>
      <c r="W16" s="57">
        <f t="shared" si="17"/>
        <v>0</v>
      </c>
      <c r="X16" s="58">
        <f t="shared" si="17"/>
        <v>21.446727399999997</v>
      </c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</row>
    <row r="17" spans="1:72" s="18" customFormat="1" ht="15.75" customHeight="1" x14ac:dyDescent="0.25">
      <c r="A17" s="42"/>
      <c r="B17" s="44" t="s">
        <v>16</v>
      </c>
      <c r="C17" s="82">
        <f t="shared" si="12"/>
        <v>30.315269199999999</v>
      </c>
      <c r="D17" s="74">
        <f>D26+D35+D44+D53+D62</f>
        <v>0</v>
      </c>
      <c r="E17" s="74">
        <f t="shared" ref="E17:F18" si="23">E26+E35+E44+E53+E62</f>
        <v>0</v>
      </c>
      <c r="F17" s="74">
        <f t="shared" si="23"/>
        <v>0</v>
      </c>
      <c r="G17" s="75">
        <f>G26+G35+G44</f>
        <v>30.315269199999999</v>
      </c>
      <c r="H17" s="82">
        <f t="shared" si="19"/>
        <v>10.105089733333333</v>
      </c>
      <c r="I17" s="74">
        <f>I26+I35+I44+I53+I62</f>
        <v>0</v>
      </c>
      <c r="J17" s="74">
        <f t="shared" ref="J17:K17" si="24">J26+J35+J44+J53+J62</f>
        <v>0</v>
      </c>
      <c r="K17" s="74">
        <f t="shared" si="24"/>
        <v>0</v>
      </c>
      <c r="L17" s="75">
        <f>G17/3000*1000</f>
        <v>10.105089733333333</v>
      </c>
      <c r="M17" s="3"/>
      <c r="N17" s="59">
        <f t="shared" si="16"/>
        <v>16.3878138</v>
      </c>
      <c r="O17" s="50">
        <f t="shared" si="16"/>
        <v>0</v>
      </c>
      <c r="P17" s="50">
        <f t="shared" si="16"/>
        <v>0</v>
      </c>
      <c r="Q17" s="50">
        <f t="shared" si="16"/>
        <v>0</v>
      </c>
      <c r="R17" s="51">
        <f t="shared" si="16"/>
        <v>16.3878138</v>
      </c>
      <c r="S17" s="17"/>
      <c r="T17" s="59">
        <f t="shared" si="17"/>
        <v>13.927455399999999</v>
      </c>
      <c r="U17" s="50">
        <f t="shared" si="17"/>
        <v>0</v>
      </c>
      <c r="V17" s="50">
        <f t="shared" si="17"/>
        <v>0</v>
      </c>
      <c r="W17" s="50">
        <f t="shared" si="17"/>
        <v>0</v>
      </c>
      <c r="X17" s="51">
        <f t="shared" si="17"/>
        <v>13.927455399999999</v>
      </c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</row>
    <row r="18" spans="1:72" s="18" customFormat="1" ht="15.75" customHeight="1" x14ac:dyDescent="0.25">
      <c r="A18" s="42"/>
      <c r="B18" s="44" t="s">
        <v>17</v>
      </c>
      <c r="C18" s="82">
        <f t="shared" si="12"/>
        <v>17.3746413</v>
      </c>
      <c r="D18" s="74">
        <f>D27+D36+D45+D54+D63</f>
        <v>0</v>
      </c>
      <c r="E18" s="74">
        <f t="shared" si="23"/>
        <v>0</v>
      </c>
      <c r="F18" s="74">
        <f t="shared" si="23"/>
        <v>0</v>
      </c>
      <c r="G18" s="75">
        <f>G27+G36+G45</f>
        <v>17.3746413</v>
      </c>
      <c r="H18" s="82">
        <f t="shared" si="19"/>
        <v>5.7915470999999998</v>
      </c>
      <c r="I18" s="74">
        <f>I27+I36+I45+I54+I63</f>
        <v>0</v>
      </c>
      <c r="J18" s="74">
        <f t="shared" ref="J18:K18" si="25">J27+J36+J45+J54+J63</f>
        <v>0</v>
      </c>
      <c r="K18" s="74">
        <f t="shared" si="25"/>
        <v>0</v>
      </c>
      <c r="L18" s="75">
        <f>G18/3000*1000</f>
        <v>5.7915470999999998</v>
      </c>
      <c r="M18" s="3"/>
      <c r="N18" s="59">
        <f t="shared" si="16"/>
        <v>9.8553692999999996</v>
      </c>
      <c r="O18" s="50">
        <f t="shared" si="16"/>
        <v>0</v>
      </c>
      <c r="P18" s="50">
        <f t="shared" si="16"/>
        <v>0</v>
      </c>
      <c r="Q18" s="50">
        <f t="shared" si="16"/>
        <v>0</v>
      </c>
      <c r="R18" s="51">
        <f t="shared" si="16"/>
        <v>9.8553692999999996</v>
      </c>
      <c r="S18" s="17"/>
      <c r="T18" s="59">
        <f t="shared" si="17"/>
        <v>7.5192720000000008</v>
      </c>
      <c r="U18" s="50">
        <f t="shared" si="17"/>
        <v>0</v>
      </c>
      <c r="V18" s="50">
        <f t="shared" si="17"/>
        <v>0</v>
      </c>
      <c r="W18" s="50">
        <f t="shared" si="17"/>
        <v>0</v>
      </c>
      <c r="X18" s="51">
        <f t="shared" si="17"/>
        <v>7.5192720000000008</v>
      </c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</row>
    <row r="19" spans="1:72" s="18" customFormat="1" ht="15.75" customHeight="1" x14ac:dyDescent="0.25">
      <c r="A19" s="27"/>
      <c r="B19" s="40" t="s">
        <v>13</v>
      </c>
      <c r="C19" s="79">
        <f t="shared" si="12"/>
        <v>0</v>
      </c>
      <c r="D19" s="80">
        <f>D20+D21+D22</f>
        <v>0</v>
      </c>
      <c r="E19" s="80">
        <f t="shared" ref="E19:G19" si="26">E20+E21+E22</f>
        <v>0</v>
      </c>
      <c r="F19" s="80">
        <f t="shared" si="26"/>
        <v>0</v>
      </c>
      <c r="G19" s="81">
        <f t="shared" si="26"/>
        <v>0</v>
      </c>
      <c r="H19" s="79">
        <f t="shared" si="19"/>
        <v>0</v>
      </c>
      <c r="I19" s="80">
        <f>I20+I21+I22</f>
        <v>0</v>
      </c>
      <c r="J19" s="80">
        <f t="shared" ref="J19:L19" si="27">J20+J21+J22</f>
        <v>0</v>
      </c>
      <c r="K19" s="80">
        <f t="shared" si="27"/>
        <v>0</v>
      </c>
      <c r="L19" s="81">
        <f t="shared" si="27"/>
        <v>0</v>
      </c>
      <c r="M19" s="3"/>
      <c r="N19" s="56">
        <f t="shared" si="16"/>
        <v>0</v>
      </c>
      <c r="O19" s="57">
        <f t="shared" si="16"/>
        <v>0</v>
      </c>
      <c r="P19" s="57">
        <f t="shared" si="16"/>
        <v>0</v>
      </c>
      <c r="Q19" s="57">
        <f t="shared" si="16"/>
        <v>0</v>
      </c>
      <c r="R19" s="58">
        <f t="shared" si="16"/>
        <v>0</v>
      </c>
      <c r="S19" s="17"/>
      <c r="T19" s="56">
        <f t="shared" si="17"/>
        <v>0</v>
      </c>
      <c r="U19" s="57">
        <f t="shared" si="17"/>
        <v>0</v>
      </c>
      <c r="V19" s="57">
        <f t="shared" si="17"/>
        <v>0</v>
      </c>
      <c r="W19" s="57">
        <f t="shared" si="17"/>
        <v>0</v>
      </c>
      <c r="X19" s="58">
        <f t="shared" si="17"/>
        <v>0</v>
      </c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</row>
    <row r="20" spans="1:72" s="18" customFormat="1" ht="15.75" customHeight="1" x14ac:dyDescent="0.25">
      <c r="A20" s="42"/>
      <c r="B20" s="45" t="s">
        <v>18</v>
      </c>
      <c r="C20" s="82">
        <f t="shared" si="12"/>
        <v>0</v>
      </c>
      <c r="D20" s="74">
        <f>D29+D38+D47+D56+D65</f>
        <v>0</v>
      </c>
      <c r="E20" s="74">
        <f t="shared" ref="E20:G22" si="28">E29+E38+E47+E56+E65</f>
        <v>0</v>
      </c>
      <c r="F20" s="74">
        <f t="shared" si="28"/>
        <v>0</v>
      </c>
      <c r="G20" s="75">
        <f t="shared" si="28"/>
        <v>0</v>
      </c>
      <c r="H20" s="82">
        <f t="shared" si="19"/>
        <v>0</v>
      </c>
      <c r="I20" s="74">
        <f>I29+I38+I47+I56+I65</f>
        <v>0</v>
      </c>
      <c r="J20" s="74">
        <f t="shared" ref="J20:L20" si="29">J29+J38+J47+J56+J65</f>
        <v>0</v>
      </c>
      <c r="K20" s="74">
        <f t="shared" si="29"/>
        <v>0</v>
      </c>
      <c r="L20" s="75">
        <f t="shared" si="29"/>
        <v>0</v>
      </c>
      <c r="M20" s="3"/>
      <c r="N20" s="59">
        <f t="shared" si="16"/>
        <v>0</v>
      </c>
      <c r="O20" s="50">
        <f t="shared" si="16"/>
        <v>0</v>
      </c>
      <c r="P20" s="50">
        <f t="shared" si="16"/>
        <v>0</v>
      </c>
      <c r="Q20" s="50">
        <f t="shared" si="16"/>
        <v>0</v>
      </c>
      <c r="R20" s="51">
        <f t="shared" si="16"/>
        <v>0</v>
      </c>
      <c r="S20" s="17"/>
      <c r="T20" s="59">
        <f t="shared" si="17"/>
        <v>0</v>
      </c>
      <c r="U20" s="50">
        <f t="shared" si="17"/>
        <v>0</v>
      </c>
      <c r="V20" s="50">
        <f t="shared" si="17"/>
        <v>0</v>
      </c>
      <c r="W20" s="50">
        <f t="shared" si="17"/>
        <v>0</v>
      </c>
      <c r="X20" s="51">
        <f t="shared" si="17"/>
        <v>0</v>
      </c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</row>
    <row r="21" spans="1:72" s="18" customFormat="1" ht="18.75" x14ac:dyDescent="0.25">
      <c r="A21" s="42"/>
      <c r="B21" s="45" t="s">
        <v>19</v>
      </c>
      <c r="C21" s="82">
        <f t="shared" si="12"/>
        <v>0</v>
      </c>
      <c r="D21" s="74">
        <f>D30+D39+D48+D57+D66</f>
        <v>0</v>
      </c>
      <c r="E21" s="74">
        <f t="shared" si="28"/>
        <v>0</v>
      </c>
      <c r="F21" s="74">
        <f>F30+F39+F48+F57+F66</f>
        <v>0</v>
      </c>
      <c r="G21" s="75">
        <f>G30+G39+G48+G57+G66</f>
        <v>0</v>
      </c>
      <c r="H21" s="82">
        <f t="shared" si="19"/>
        <v>0</v>
      </c>
      <c r="I21" s="74">
        <f>I30+I39+I48+I57+I66</f>
        <v>0</v>
      </c>
      <c r="J21" s="74">
        <f t="shared" ref="J21" si="30">J30+J39+J48+J57+J66</f>
        <v>0</v>
      </c>
      <c r="K21" s="74">
        <f>K30+K39+K48+K57+K66</f>
        <v>0</v>
      </c>
      <c r="L21" s="75">
        <f>L30+L39+L48+L57+L66</f>
        <v>0</v>
      </c>
      <c r="M21" s="3"/>
      <c r="N21" s="59">
        <f t="shared" si="16"/>
        <v>0</v>
      </c>
      <c r="O21" s="50">
        <f t="shared" si="16"/>
        <v>0</v>
      </c>
      <c r="P21" s="50">
        <f t="shared" si="16"/>
        <v>0</v>
      </c>
      <c r="Q21" s="50">
        <f t="shared" si="16"/>
        <v>0</v>
      </c>
      <c r="R21" s="51">
        <f t="shared" si="16"/>
        <v>0</v>
      </c>
      <c r="S21" s="17"/>
      <c r="T21" s="59">
        <f t="shared" si="17"/>
        <v>0</v>
      </c>
      <c r="U21" s="50">
        <f t="shared" si="17"/>
        <v>0</v>
      </c>
      <c r="V21" s="50">
        <f t="shared" si="17"/>
        <v>0</v>
      </c>
      <c r="W21" s="50">
        <f t="shared" si="17"/>
        <v>0</v>
      </c>
      <c r="X21" s="51">
        <f t="shared" si="17"/>
        <v>0</v>
      </c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</row>
    <row r="22" spans="1:72" s="18" customFormat="1" ht="18.75" x14ac:dyDescent="0.25">
      <c r="A22" s="42"/>
      <c r="B22" s="45" t="s">
        <v>20</v>
      </c>
      <c r="C22" s="82">
        <f t="shared" si="12"/>
        <v>0</v>
      </c>
      <c r="D22" s="74">
        <f>D31+D40+D49+D58+D67</f>
        <v>0</v>
      </c>
      <c r="E22" s="74">
        <f t="shared" si="28"/>
        <v>0</v>
      </c>
      <c r="F22" s="74">
        <f t="shared" si="28"/>
        <v>0</v>
      </c>
      <c r="G22" s="75">
        <f t="shared" si="28"/>
        <v>0</v>
      </c>
      <c r="H22" s="82">
        <f t="shared" si="19"/>
        <v>0</v>
      </c>
      <c r="I22" s="74">
        <f>I31+I40+I49+I58+I67</f>
        <v>0</v>
      </c>
      <c r="J22" s="74">
        <f t="shared" ref="J22:L22" si="31">J31+J40+J49+J58+J67</f>
        <v>0</v>
      </c>
      <c r="K22" s="74">
        <f t="shared" si="31"/>
        <v>0</v>
      </c>
      <c r="L22" s="75">
        <f t="shared" si="31"/>
        <v>0</v>
      </c>
      <c r="M22" s="3"/>
      <c r="N22" s="59">
        <f t="shared" si="16"/>
        <v>0</v>
      </c>
      <c r="O22" s="50">
        <f t="shared" si="16"/>
        <v>0</v>
      </c>
      <c r="P22" s="50">
        <f t="shared" si="16"/>
        <v>0</v>
      </c>
      <c r="Q22" s="50">
        <f t="shared" si="16"/>
        <v>0</v>
      </c>
      <c r="R22" s="51">
        <f t="shared" si="16"/>
        <v>0</v>
      </c>
      <c r="S22" s="17"/>
      <c r="T22" s="59">
        <f t="shared" si="17"/>
        <v>0</v>
      </c>
      <c r="U22" s="50">
        <f t="shared" si="17"/>
        <v>0</v>
      </c>
      <c r="V22" s="50">
        <f t="shared" si="17"/>
        <v>0</v>
      </c>
      <c r="W22" s="50">
        <f t="shared" si="17"/>
        <v>0</v>
      </c>
      <c r="X22" s="51">
        <f t="shared" si="17"/>
        <v>0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</row>
    <row r="23" spans="1:72" s="18" customFormat="1" ht="18.75" x14ac:dyDescent="0.25">
      <c r="A23" s="30" t="s">
        <v>25</v>
      </c>
      <c r="B23" s="41" t="s">
        <v>15</v>
      </c>
      <c r="C23" s="83">
        <f t="shared" si="12"/>
        <v>50.166414799999998</v>
      </c>
      <c r="D23" s="84">
        <f>D24+D25+D28</f>
        <v>0</v>
      </c>
      <c r="E23" s="84">
        <f t="shared" ref="E23:F23" si="32">E24+E25+E28</f>
        <v>0</v>
      </c>
      <c r="F23" s="84">
        <f t="shared" si="32"/>
        <v>0</v>
      </c>
      <c r="G23" s="85">
        <f>G24+G25+G28</f>
        <v>50.166414799999998</v>
      </c>
      <c r="H23" s="83">
        <f t="shared" si="19"/>
        <v>16.722138266666665</v>
      </c>
      <c r="I23" s="86">
        <f>I24+I25+I28</f>
        <v>0</v>
      </c>
      <c r="J23" s="86">
        <f t="shared" ref="J23:L23" si="33">J24+J25+J28</f>
        <v>0</v>
      </c>
      <c r="K23" s="86">
        <f t="shared" si="33"/>
        <v>0</v>
      </c>
      <c r="L23" s="87">
        <f t="shared" si="33"/>
        <v>16.722138266666665</v>
      </c>
      <c r="M23" s="3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</row>
    <row r="24" spans="1:72" s="18" customFormat="1" ht="18.75" x14ac:dyDescent="0.25">
      <c r="A24" s="42"/>
      <c r="B24" s="43" t="s">
        <v>11</v>
      </c>
      <c r="C24" s="71">
        <f>D24+E24+F24+G24</f>
        <v>23.923231699999999</v>
      </c>
      <c r="D24" s="74"/>
      <c r="E24" s="74"/>
      <c r="F24" s="74"/>
      <c r="G24" s="75">
        <v>23.923231699999999</v>
      </c>
      <c r="H24" s="71">
        <f t="shared" si="19"/>
        <v>7.9744105666666663</v>
      </c>
      <c r="I24" s="74"/>
      <c r="J24" s="74"/>
      <c r="K24" s="74"/>
      <c r="L24" s="75">
        <f>G24/3000*1000</f>
        <v>7.9744105666666663</v>
      </c>
      <c r="M24" s="3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</row>
    <row r="25" spans="1:72" s="18" customFormat="1" ht="18.75" x14ac:dyDescent="0.25">
      <c r="A25" s="27"/>
      <c r="B25" s="40" t="s">
        <v>12</v>
      </c>
      <c r="C25" s="79">
        <f t="shared" si="12"/>
        <v>26.2431831</v>
      </c>
      <c r="D25" s="80">
        <f>D26+D27</f>
        <v>0</v>
      </c>
      <c r="E25" s="80">
        <f t="shared" ref="E25:G25" si="34">E26+E27</f>
        <v>0</v>
      </c>
      <c r="F25" s="80">
        <f t="shared" si="34"/>
        <v>0</v>
      </c>
      <c r="G25" s="80">
        <f t="shared" si="34"/>
        <v>26.2431831</v>
      </c>
      <c r="H25" s="79">
        <f t="shared" si="19"/>
        <v>8.7477276999999987</v>
      </c>
      <c r="I25" s="80">
        <f>I26+I27</f>
        <v>0</v>
      </c>
      <c r="J25" s="80">
        <f t="shared" ref="J25:L25" si="35">J26+J27</f>
        <v>0</v>
      </c>
      <c r="K25" s="80">
        <f t="shared" si="35"/>
        <v>0</v>
      </c>
      <c r="L25" s="81">
        <f t="shared" si="35"/>
        <v>8.7477276999999987</v>
      </c>
      <c r="M25" s="3"/>
      <c r="N25" s="56">
        <f t="shared" ref="N25:P25" si="36">N16+N19</f>
        <v>26.2431831</v>
      </c>
      <c r="O25" s="57">
        <f t="shared" si="36"/>
        <v>0</v>
      </c>
      <c r="P25" s="57">
        <f t="shared" si="36"/>
        <v>0</v>
      </c>
      <c r="Q25" s="57">
        <f>Q16+Q19</f>
        <v>0</v>
      </c>
      <c r="R25" s="58">
        <f t="shared" ref="R25" si="37">R16+R19</f>
        <v>26.2431831</v>
      </c>
      <c r="S25" s="17"/>
      <c r="T25" s="56">
        <f t="shared" ref="T25:V25" si="38">T16+T19</f>
        <v>21.446727399999997</v>
      </c>
      <c r="U25" s="57">
        <f t="shared" si="38"/>
        <v>0</v>
      </c>
      <c r="V25" s="57">
        <f t="shared" si="38"/>
        <v>0</v>
      </c>
      <c r="W25" s="57">
        <f>W16+W19</f>
        <v>0</v>
      </c>
      <c r="X25" s="58">
        <f t="shared" ref="X25" si="39">X16+X19</f>
        <v>21.446727399999997</v>
      </c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</row>
    <row r="26" spans="1:72" s="18" customFormat="1" ht="15.75" customHeight="1" x14ac:dyDescent="0.25">
      <c r="A26" s="42"/>
      <c r="B26" s="44" t="s">
        <v>16</v>
      </c>
      <c r="C26" s="82">
        <f t="shared" si="12"/>
        <v>16.3878138</v>
      </c>
      <c r="D26" s="74"/>
      <c r="E26" s="74"/>
      <c r="F26" s="74"/>
      <c r="G26" s="75">
        <v>16.3878138</v>
      </c>
      <c r="H26" s="82">
        <f t="shared" si="19"/>
        <v>5.4626045999999997</v>
      </c>
      <c r="I26" s="74"/>
      <c r="J26" s="74"/>
      <c r="K26" s="74"/>
      <c r="L26" s="75">
        <f>G26/3000*1000</f>
        <v>5.4626045999999997</v>
      </c>
      <c r="M26" s="3"/>
      <c r="N26" s="59">
        <f>N17+N21+N22</f>
        <v>16.3878138</v>
      </c>
      <c r="O26" s="50">
        <f>O17+O21+O22</f>
        <v>0</v>
      </c>
      <c r="P26" s="50">
        <f>P17+P21+P22</f>
        <v>0</v>
      </c>
      <c r="Q26" s="50">
        <f>Q17+Q21+Q22</f>
        <v>0</v>
      </c>
      <c r="R26" s="51">
        <f>R17+R21+R22</f>
        <v>16.3878138</v>
      </c>
      <c r="S26" s="17"/>
      <c r="T26" s="59">
        <f>T17+T21+T22</f>
        <v>13.927455399999999</v>
      </c>
      <c r="U26" s="50">
        <f>U17+U21+U22</f>
        <v>0</v>
      </c>
      <c r="V26" s="50">
        <f>V17+V21+V22</f>
        <v>0</v>
      </c>
      <c r="W26" s="50">
        <f>W17+W21+W22</f>
        <v>0</v>
      </c>
      <c r="X26" s="51">
        <f>X17+X21+X22</f>
        <v>13.927455399999999</v>
      </c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</row>
    <row r="27" spans="1:72" s="18" customFormat="1" ht="15.75" customHeight="1" x14ac:dyDescent="0.25">
      <c r="A27" s="42"/>
      <c r="B27" s="44" t="s">
        <v>17</v>
      </c>
      <c r="C27" s="82">
        <f t="shared" si="12"/>
        <v>9.8553692999999996</v>
      </c>
      <c r="D27" s="74"/>
      <c r="E27" s="74"/>
      <c r="F27" s="74"/>
      <c r="G27" s="75">
        <v>9.8553692999999996</v>
      </c>
      <c r="H27" s="82">
        <f t="shared" si="19"/>
        <v>3.2851230999999999</v>
      </c>
      <c r="I27" s="74"/>
      <c r="J27" s="74"/>
      <c r="K27" s="74"/>
      <c r="L27" s="75">
        <f>G27/3000*1000</f>
        <v>3.2851230999999999</v>
      </c>
      <c r="M27" s="3"/>
      <c r="N27" s="59">
        <f>N18+N20</f>
        <v>9.8553692999999996</v>
      </c>
      <c r="O27" s="50">
        <f>O18+O20</f>
        <v>0</v>
      </c>
      <c r="P27" s="50">
        <f>P18+P20</f>
        <v>0</v>
      </c>
      <c r="Q27" s="50">
        <f>Q18+Q20</f>
        <v>0</v>
      </c>
      <c r="R27" s="51">
        <f>R18+R20</f>
        <v>9.8553692999999996</v>
      </c>
      <c r="S27" s="17"/>
      <c r="T27" s="59">
        <f>T18+T20</f>
        <v>7.5192720000000008</v>
      </c>
      <c r="U27" s="50">
        <f>U18+U20</f>
        <v>0</v>
      </c>
      <c r="V27" s="50">
        <f>V18+V20</f>
        <v>0</v>
      </c>
      <c r="W27" s="50">
        <f>W18+W20</f>
        <v>0</v>
      </c>
      <c r="X27" s="51">
        <f>X18+X20</f>
        <v>7.5192720000000008</v>
      </c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</row>
    <row r="28" spans="1:72" s="18" customFormat="1" ht="15.75" customHeight="1" x14ac:dyDescent="0.25">
      <c r="A28" s="27"/>
      <c r="B28" s="40" t="s">
        <v>13</v>
      </c>
      <c r="C28" s="79">
        <f t="shared" si="12"/>
        <v>0</v>
      </c>
      <c r="D28" s="80">
        <f>D29+D30+D31</f>
        <v>0</v>
      </c>
      <c r="E28" s="80">
        <f t="shared" ref="E28:G28" si="40">E29+E30+E31</f>
        <v>0</v>
      </c>
      <c r="F28" s="80">
        <f t="shared" si="40"/>
        <v>0</v>
      </c>
      <c r="G28" s="81">
        <f t="shared" si="40"/>
        <v>0</v>
      </c>
      <c r="H28" s="79">
        <f t="shared" si="19"/>
        <v>0</v>
      </c>
      <c r="I28" s="80">
        <f>I29+I30+I31</f>
        <v>0</v>
      </c>
      <c r="J28" s="80">
        <f t="shared" ref="J28:L28" si="41">J29+J30+J31</f>
        <v>0</v>
      </c>
      <c r="K28" s="80">
        <f t="shared" si="41"/>
        <v>0</v>
      </c>
      <c r="L28" s="81">
        <f t="shared" si="41"/>
        <v>0</v>
      </c>
      <c r="M28" s="12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</row>
    <row r="29" spans="1:72" s="18" customFormat="1" ht="15.75" customHeight="1" x14ac:dyDescent="0.25">
      <c r="A29" s="42"/>
      <c r="B29" s="45" t="s">
        <v>18</v>
      </c>
      <c r="C29" s="82">
        <f t="shared" si="12"/>
        <v>0</v>
      </c>
      <c r="D29" s="74"/>
      <c r="E29" s="74"/>
      <c r="F29" s="74"/>
      <c r="G29" s="75"/>
      <c r="H29" s="82">
        <f t="shared" si="19"/>
        <v>0</v>
      </c>
      <c r="I29" s="74"/>
      <c r="J29" s="74"/>
      <c r="K29" s="74"/>
      <c r="L29" s="75"/>
      <c r="M29" s="12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</row>
    <row r="30" spans="1:72" s="18" customFormat="1" ht="18.75" x14ac:dyDescent="0.25">
      <c r="A30" s="42"/>
      <c r="B30" s="45" t="s">
        <v>19</v>
      </c>
      <c r="C30" s="82">
        <f t="shared" si="12"/>
        <v>0</v>
      </c>
      <c r="D30" s="74"/>
      <c r="E30" s="74"/>
      <c r="F30" s="98"/>
      <c r="G30" s="75"/>
      <c r="H30" s="82">
        <f t="shared" si="19"/>
        <v>0</v>
      </c>
      <c r="I30" s="74"/>
      <c r="J30" s="74"/>
      <c r="K30" s="74"/>
      <c r="L30" s="75"/>
      <c r="M30" s="12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</row>
    <row r="31" spans="1:72" s="18" customFormat="1" ht="18.75" x14ac:dyDescent="0.25">
      <c r="A31" s="42"/>
      <c r="B31" s="45" t="s">
        <v>20</v>
      </c>
      <c r="C31" s="82">
        <f t="shared" si="12"/>
        <v>0</v>
      </c>
      <c r="D31" s="74"/>
      <c r="E31" s="74"/>
      <c r="F31" s="74"/>
      <c r="G31" s="75"/>
      <c r="H31" s="82">
        <f t="shared" si="19"/>
        <v>0</v>
      </c>
      <c r="I31" s="74"/>
      <c r="J31" s="74"/>
      <c r="K31" s="74"/>
      <c r="L31" s="75"/>
      <c r="M31" s="12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</row>
    <row r="32" spans="1:72" s="18" customFormat="1" ht="47.25" x14ac:dyDescent="0.25">
      <c r="A32" s="46" t="s">
        <v>26</v>
      </c>
      <c r="B32" s="35" t="s">
        <v>21</v>
      </c>
      <c r="C32" s="88">
        <f t="shared" si="12"/>
        <v>31.684701099999998</v>
      </c>
      <c r="D32" s="84">
        <f>D33+D34+D37</f>
        <v>0</v>
      </c>
      <c r="E32" s="84"/>
      <c r="F32" s="84">
        <f t="shared" ref="F32" si="42">F33+F34+F37</f>
        <v>0</v>
      </c>
      <c r="G32" s="85">
        <f>G33+G34+G37</f>
        <v>31.684701099999998</v>
      </c>
      <c r="H32" s="88">
        <f t="shared" si="19"/>
        <v>10.561567033333333</v>
      </c>
      <c r="I32" s="84">
        <f>I33+I34+I37</f>
        <v>0</v>
      </c>
      <c r="J32" s="84">
        <f>J33+J34+J37</f>
        <v>0</v>
      </c>
      <c r="K32" s="84">
        <f t="shared" ref="K32:L32" si="43">K33+K34+K37</f>
        <v>0</v>
      </c>
      <c r="L32" s="85">
        <f t="shared" si="43"/>
        <v>10.561567033333333</v>
      </c>
      <c r="M32" s="12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</row>
    <row r="33" spans="1:70" s="18" customFormat="1" ht="18.75" x14ac:dyDescent="0.25">
      <c r="A33" s="42"/>
      <c r="B33" s="43" t="s">
        <v>11</v>
      </c>
      <c r="C33" s="71">
        <f>D33+E33+F33+G33</f>
        <v>10.349283399999999</v>
      </c>
      <c r="D33" s="74"/>
      <c r="E33" s="74"/>
      <c r="F33" s="74"/>
      <c r="G33" s="75">
        <v>10.349283399999999</v>
      </c>
      <c r="H33" s="71">
        <f t="shared" si="19"/>
        <v>3.4497611333333329</v>
      </c>
      <c r="I33" s="74"/>
      <c r="J33" s="74"/>
      <c r="K33" s="74"/>
      <c r="L33" s="75">
        <f>G33/3000*1000</f>
        <v>3.4497611333333329</v>
      </c>
      <c r="M33" s="12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</row>
    <row r="34" spans="1:70" s="18" customFormat="1" ht="14.25" customHeight="1" x14ac:dyDescent="0.25">
      <c r="A34" s="27"/>
      <c r="B34" s="40" t="s">
        <v>12</v>
      </c>
      <c r="C34" s="79">
        <f t="shared" si="12"/>
        <v>21.335417700000001</v>
      </c>
      <c r="D34" s="80">
        <f>D35+D36</f>
        <v>0</v>
      </c>
      <c r="E34" s="80">
        <f t="shared" ref="E34:G34" si="44">E35+E36</f>
        <v>0</v>
      </c>
      <c r="F34" s="80">
        <f t="shared" si="44"/>
        <v>0</v>
      </c>
      <c r="G34" s="80">
        <f t="shared" si="44"/>
        <v>21.335417700000001</v>
      </c>
      <c r="H34" s="79">
        <f t="shared" si="19"/>
        <v>7.1118059000000002</v>
      </c>
      <c r="I34" s="80">
        <f>I35+I36</f>
        <v>0</v>
      </c>
      <c r="J34" s="80">
        <f t="shared" ref="J34:L34" si="45">J35+J36</f>
        <v>0</v>
      </c>
      <c r="K34" s="80">
        <f t="shared" si="45"/>
        <v>0</v>
      </c>
      <c r="L34" s="81">
        <f t="shared" si="45"/>
        <v>7.1118059000000002</v>
      </c>
      <c r="M34" s="12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</row>
    <row r="35" spans="1:70" s="20" customFormat="1" ht="15.75" customHeight="1" x14ac:dyDescent="0.25">
      <c r="A35" s="42"/>
      <c r="B35" s="44" t="s">
        <v>16</v>
      </c>
      <c r="C35" s="82">
        <f t="shared" si="12"/>
        <v>13.858265400000001</v>
      </c>
      <c r="D35" s="74"/>
      <c r="E35" s="74"/>
      <c r="F35" s="74"/>
      <c r="G35" s="75">
        <v>13.858265400000001</v>
      </c>
      <c r="H35" s="82">
        <f t="shared" si="19"/>
        <v>4.6194218000000005</v>
      </c>
      <c r="I35" s="74"/>
      <c r="J35" s="74"/>
      <c r="K35" s="74"/>
      <c r="L35" s="75">
        <f>G35/3000*1000</f>
        <v>4.6194218000000005</v>
      </c>
      <c r="M35" s="19"/>
      <c r="N35" s="17"/>
      <c r="O35" s="17"/>
      <c r="P35" s="17"/>
      <c r="Q35" s="17"/>
      <c r="R35" s="17"/>
      <c r="S35" s="17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</row>
    <row r="36" spans="1:70" s="18" customFormat="1" ht="15.75" customHeight="1" x14ac:dyDescent="0.25">
      <c r="A36" s="42"/>
      <c r="B36" s="44" t="s">
        <v>17</v>
      </c>
      <c r="C36" s="82">
        <f t="shared" si="12"/>
        <v>7.4771523000000002</v>
      </c>
      <c r="D36" s="74"/>
      <c r="E36" s="74"/>
      <c r="F36" s="74"/>
      <c r="G36" s="75">
        <v>7.4771523000000002</v>
      </c>
      <c r="H36" s="82">
        <f t="shared" si="19"/>
        <v>2.4923840999999998</v>
      </c>
      <c r="I36" s="74"/>
      <c r="J36" s="74"/>
      <c r="K36" s="74"/>
      <c r="L36" s="75">
        <f>G36/3000*1000</f>
        <v>2.4923840999999998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</row>
    <row r="37" spans="1:70" s="18" customFormat="1" ht="15.75" customHeight="1" x14ac:dyDescent="0.25">
      <c r="A37" s="27"/>
      <c r="B37" s="40" t="s">
        <v>13</v>
      </c>
      <c r="C37" s="79">
        <f t="shared" si="12"/>
        <v>0</v>
      </c>
      <c r="D37" s="80">
        <f>D38+D39+D40</f>
        <v>0</v>
      </c>
      <c r="E37" s="80">
        <f t="shared" ref="E37:G37" si="46">E38+E39+E40</f>
        <v>0</v>
      </c>
      <c r="F37" s="80">
        <f t="shared" si="46"/>
        <v>0</v>
      </c>
      <c r="G37" s="80">
        <f t="shared" si="46"/>
        <v>0</v>
      </c>
      <c r="H37" s="79">
        <f t="shared" si="19"/>
        <v>0</v>
      </c>
      <c r="I37" s="80">
        <f>I38+I39+I40</f>
        <v>0</v>
      </c>
      <c r="J37" s="80">
        <f t="shared" ref="J37:L37" si="47">J38+J39+J40</f>
        <v>0</v>
      </c>
      <c r="K37" s="80">
        <f t="shared" si="47"/>
        <v>0</v>
      </c>
      <c r="L37" s="81">
        <f t="shared" si="47"/>
        <v>0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</row>
    <row r="38" spans="1:70" s="18" customFormat="1" ht="15.75" customHeight="1" x14ac:dyDescent="0.25">
      <c r="A38" s="42"/>
      <c r="B38" s="45" t="s">
        <v>18</v>
      </c>
      <c r="C38" s="82">
        <f t="shared" si="12"/>
        <v>0</v>
      </c>
      <c r="D38" s="74"/>
      <c r="E38" s="74"/>
      <c r="F38" s="74">
        <v>0</v>
      </c>
      <c r="G38" s="74">
        <v>0</v>
      </c>
      <c r="H38" s="82">
        <f t="shared" si="19"/>
        <v>0</v>
      </c>
      <c r="I38" s="74"/>
      <c r="J38" s="74"/>
      <c r="K38" s="74"/>
      <c r="L38" s="75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</row>
    <row r="39" spans="1:70" s="20" customFormat="1" ht="18.75" x14ac:dyDescent="0.25">
      <c r="A39" s="42"/>
      <c r="B39" s="45" t="s">
        <v>19</v>
      </c>
      <c r="C39" s="82">
        <f>D39+E39+F39+G39</f>
        <v>0</v>
      </c>
      <c r="D39" s="74"/>
      <c r="E39" s="74"/>
      <c r="F39" s="74">
        <v>0</v>
      </c>
      <c r="G39" s="74">
        <v>0</v>
      </c>
      <c r="H39" s="82">
        <f>I39+J39+K39+L39</f>
        <v>0</v>
      </c>
      <c r="I39" s="74"/>
      <c r="J39" s="74"/>
      <c r="K39" s="74"/>
      <c r="L39" s="75"/>
      <c r="M39" s="19"/>
      <c r="N39" s="17"/>
      <c r="O39" s="17"/>
      <c r="P39" s="17"/>
      <c r="Q39" s="17"/>
      <c r="R39" s="17"/>
      <c r="S39" s="17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</row>
    <row r="40" spans="1:70" s="18" customFormat="1" ht="18.75" x14ac:dyDescent="0.25">
      <c r="A40" s="42"/>
      <c r="B40" s="45" t="s">
        <v>20</v>
      </c>
      <c r="C40" s="82">
        <f t="shared" si="12"/>
        <v>0</v>
      </c>
      <c r="D40" s="74"/>
      <c r="E40" s="74"/>
      <c r="F40" s="74"/>
      <c r="G40" s="75"/>
      <c r="H40" s="82">
        <f t="shared" si="19"/>
        <v>0</v>
      </c>
      <c r="I40" s="74"/>
      <c r="J40" s="74"/>
      <c r="K40" s="74"/>
      <c r="L40" s="75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</row>
    <row r="41" spans="1:70" s="18" customFormat="1" ht="18.75" x14ac:dyDescent="0.25">
      <c r="A41" s="46" t="s">
        <v>27</v>
      </c>
      <c r="B41" s="35" t="s">
        <v>40</v>
      </c>
      <c r="C41" s="88">
        <f t="shared" si="12"/>
        <v>0.23672900000000002</v>
      </c>
      <c r="D41" s="84">
        <f>D42+D43+D46</f>
        <v>0</v>
      </c>
      <c r="E41" s="84">
        <f t="shared" ref="E41:G41" si="48">E42+E43+E46</f>
        <v>0</v>
      </c>
      <c r="F41" s="84">
        <f t="shared" si="48"/>
        <v>0</v>
      </c>
      <c r="G41" s="85">
        <f t="shared" si="48"/>
        <v>0.23672900000000002</v>
      </c>
      <c r="H41" s="88">
        <f t="shared" si="19"/>
        <v>7.890966666666667E-2</v>
      </c>
      <c r="I41" s="84">
        <f>I42+I43+I46</f>
        <v>0</v>
      </c>
      <c r="J41" s="84">
        <f t="shared" ref="J41:L41" si="49">J42+J43+J46</f>
        <v>0</v>
      </c>
      <c r="K41" s="84">
        <f t="shared" si="49"/>
        <v>0</v>
      </c>
      <c r="L41" s="85">
        <f t="shared" si="49"/>
        <v>7.890966666666667E-2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</row>
    <row r="42" spans="1:70" s="20" customFormat="1" ht="18.75" x14ac:dyDescent="0.25">
      <c r="A42" s="42"/>
      <c r="B42" s="43" t="s">
        <v>11</v>
      </c>
      <c r="C42" s="71">
        <f t="shared" si="12"/>
        <v>0.12541930000000001</v>
      </c>
      <c r="D42" s="74"/>
      <c r="E42" s="74"/>
      <c r="F42" s="74"/>
      <c r="G42" s="75">
        <v>0.12541930000000001</v>
      </c>
      <c r="H42" s="71">
        <f t="shared" si="19"/>
        <v>4.1806433333333337E-2</v>
      </c>
      <c r="I42" s="74"/>
      <c r="J42" s="74"/>
      <c r="K42" s="74"/>
      <c r="L42" s="75">
        <f>G42/3000*1000</f>
        <v>4.1806433333333337E-2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</row>
    <row r="43" spans="1:70" s="18" customFormat="1" ht="18.75" x14ac:dyDescent="0.25">
      <c r="A43" s="27"/>
      <c r="B43" s="40" t="s">
        <v>12</v>
      </c>
      <c r="C43" s="79">
        <f t="shared" si="12"/>
        <v>0.11130970000000001</v>
      </c>
      <c r="D43" s="80">
        <f>D44+D45</f>
        <v>0</v>
      </c>
      <c r="E43" s="80">
        <f t="shared" ref="E43:G43" si="50">E44+E45</f>
        <v>0</v>
      </c>
      <c r="F43" s="80">
        <f t="shared" si="50"/>
        <v>0</v>
      </c>
      <c r="G43" s="80">
        <f t="shared" si="50"/>
        <v>0.11130970000000001</v>
      </c>
      <c r="H43" s="79">
        <f t="shared" si="19"/>
        <v>3.7103233333333333E-2</v>
      </c>
      <c r="I43" s="80">
        <f>I44+I45</f>
        <v>0</v>
      </c>
      <c r="J43" s="80">
        <f t="shared" ref="J43:L43" si="51">J44+J45</f>
        <v>0</v>
      </c>
      <c r="K43" s="80">
        <f t="shared" si="51"/>
        <v>0</v>
      </c>
      <c r="L43" s="81">
        <f t="shared" si="51"/>
        <v>3.7103233333333333E-2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</row>
    <row r="44" spans="1:70" s="18" customFormat="1" ht="15.75" customHeight="1" x14ac:dyDescent="0.25">
      <c r="A44" s="42"/>
      <c r="B44" s="44" t="s">
        <v>16</v>
      </c>
      <c r="C44" s="82">
        <f t="shared" si="12"/>
        <v>6.9190000000000002E-2</v>
      </c>
      <c r="D44" s="74"/>
      <c r="E44" s="74"/>
      <c r="F44" s="74"/>
      <c r="G44" s="75">
        <v>6.9190000000000002E-2</v>
      </c>
      <c r="H44" s="82">
        <f t="shared" si="19"/>
        <v>2.3063333333333335E-2</v>
      </c>
      <c r="I44" s="74"/>
      <c r="J44" s="74"/>
      <c r="K44" s="74"/>
      <c r="L44" s="75">
        <f>G44/3000*1000</f>
        <v>2.3063333333333335E-2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</row>
    <row r="45" spans="1:70" s="18" customFormat="1" ht="15.75" customHeight="1" x14ac:dyDescent="0.25">
      <c r="A45" s="42"/>
      <c r="B45" s="44" t="s">
        <v>17</v>
      </c>
      <c r="C45" s="82">
        <f t="shared" si="12"/>
        <v>4.2119700000000003E-2</v>
      </c>
      <c r="D45" s="74"/>
      <c r="E45" s="74"/>
      <c r="F45" s="74"/>
      <c r="G45" s="75">
        <v>4.2119700000000003E-2</v>
      </c>
      <c r="H45" s="82">
        <f t="shared" si="19"/>
        <v>1.4039900000000001E-2</v>
      </c>
      <c r="I45" s="74"/>
      <c r="J45" s="74"/>
      <c r="K45" s="74"/>
      <c r="L45" s="75">
        <f>G45/3000*1000</f>
        <v>1.4039900000000001E-2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</row>
    <row r="46" spans="1:70" s="18" customFormat="1" ht="15.75" customHeight="1" x14ac:dyDescent="0.25">
      <c r="A46" s="27"/>
      <c r="B46" s="40" t="s">
        <v>13</v>
      </c>
      <c r="C46" s="79">
        <f t="shared" si="12"/>
        <v>0</v>
      </c>
      <c r="D46" s="80">
        <f>D47+D48+D49</f>
        <v>0</v>
      </c>
      <c r="E46" s="80">
        <f t="shared" ref="E46:G46" si="52">E47+E48+E49</f>
        <v>0</v>
      </c>
      <c r="F46" s="80">
        <f t="shared" si="52"/>
        <v>0</v>
      </c>
      <c r="G46" s="81">
        <f t="shared" si="52"/>
        <v>0</v>
      </c>
      <c r="H46" s="79">
        <f t="shared" si="19"/>
        <v>0</v>
      </c>
      <c r="I46" s="80">
        <f>I47+I48+I49</f>
        <v>0</v>
      </c>
      <c r="J46" s="80">
        <f t="shared" ref="J46:L46" si="53">J47+J48+J49</f>
        <v>0</v>
      </c>
      <c r="K46" s="80">
        <f t="shared" si="53"/>
        <v>0</v>
      </c>
      <c r="L46" s="81">
        <f t="shared" si="53"/>
        <v>0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</row>
    <row r="47" spans="1:70" s="18" customFormat="1" ht="15.75" customHeight="1" x14ac:dyDescent="0.25">
      <c r="A47" s="42"/>
      <c r="B47" s="45" t="s">
        <v>18</v>
      </c>
      <c r="C47" s="82">
        <f t="shared" si="12"/>
        <v>0</v>
      </c>
      <c r="D47" s="74"/>
      <c r="E47" s="74"/>
      <c r="F47" s="74"/>
      <c r="G47" s="75"/>
      <c r="H47" s="82">
        <f t="shared" si="19"/>
        <v>0</v>
      </c>
      <c r="I47" s="74"/>
      <c r="J47" s="74"/>
      <c r="K47" s="74"/>
      <c r="L47" s="75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</row>
    <row r="48" spans="1:70" s="18" customFormat="1" ht="18.75" x14ac:dyDescent="0.25">
      <c r="A48" s="42"/>
      <c r="B48" s="45" t="s">
        <v>19</v>
      </c>
      <c r="C48" s="82">
        <f t="shared" si="12"/>
        <v>0</v>
      </c>
      <c r="D48" s="74"/>
      <c r="E48" s="74"/>
      <c r="F48" s="74"/>
      <c r="G48" s="74"/>
      <c r="H48" s="82">
        <f t="shared" si="19"/>
        <v>0</v>
      </c>
      <c r="I48" s="74"/>
      <c r="J48" s="74"/>
      <c r="K48" s="74"/>
      <c r="L48" s="75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</row>
    <row r="49" spans="1:70" s="18" customFormat="1" ht="18.75" x14ac:dyDescent="0.25">
      <c r="A49" s="42"/>
      <c r="B49" s="45" t="s">
        <v>20</v>
      </c>
      <c r="C49" s="82">
        <f t="shared" si="12"/>
        <v>0</v>
      </c>
      <c r="D49" s="74"/>
      <c r="E49" s="74"/>
      <c r="F49" s="74"/>
      <c r="G49" s="74"/>
      <c r="H49" s="82">
        <f t="shared" si="19"/>
        <v>0</v>
      </c>
      <c r="I49" s="74"/>
      <c r="J49" s="74"/>
      <c r="K49" s="74"/>
      <c r="L49" s="75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</row>
    <row r="50" spans="1:70" s="21" customFormat="1" ht="37.5" customHeight="1" x14ac:dyDescent="0.25">
      <c r="A50" s="46" t="s">
        <v>39</v>
      </c>
      <c r="B50" s="35" t="s">
        <v>37</v>
      </c>
      <c r="C50" s="88">
        <f t="shared" si="12"/>
        <v>0</v>
      </c>
      <c r="D50" s="84">
        <f>D51+D52+D55</f>
        <v>0</v>
      </c>
      <c r="E50" s="84">
        <f>E51+E52+E55</f>
        <v>0</v>
      </c>
      <c r="F50" s="84">
        <f>F51+F52+F55</f>
        <v>0</v>
      </c>
      <c r="G50" s="85">
        <f>G51+G52+G55</f>
        <v>0</v>
      </c>
      <c r="H50" s="88">
        <f t="shared" si="19"/>
        <v>0</v>
      </c>
      <c r="I50" s="84">
        <f>I51+I52+I55</f>
        <v>0</v>
      </c>
      <c r="J50" s="84">
        <f t="shared" ref="J50:L50" si="54">J51+J52+J55</f>
        <v>0</v>
      </c>
      <c r="K50" s="84">
        <f t="shared" si="54"/>
        <v>0</v>
      </c>
      <c r="L50" s="85">
        <f t="shared" si="54"/>
        <v>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</row>
    <row r="51" spans="1:70" s="16" customFormat="1" ht="18.75" x14ac:dyDescent="0.25">
      <c r="A51" s="42"/>
      <c r="B51" s="43" t="s">
        <v>11</v>
      </c>
      <c r="C51" s="71">
        <f>D51+E51+F51+G51</f>
        <v>0</v>
      </c>
      <c r="D51" s="74"/>
      <c r="E51" s="74"/>
      <c r="F51" s="74"/>
      <c r="G51" s="75"/>
      <c r="H51" s="71">
        <f t="shared" si="19"/>
        <v>0</v>
      </c>
      <c r="I51" s="74"/>
      <c r="J51" s="74"/>
      <c r="K51" s="74"/>
      <c r="L51" s="7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</row>
    <row r="52" spans="1:70" s="16" customFormat="1" ht="18.75" x14ac:dyDescent="0.25">
      <c r="A52" s="27"/>
      <c r="B52" s="40" t="s">
        <v>12</v>
      </c>
      <c r="C52" s="79">
        <f t="shared" si="12"/>
        <v>0</v>
      </c>
      <c r="D52" s="80">
        <f>D53+D54</f>
        <v>0</v>
      </c>
      <c r="E52" s="80">
        <f t="shared" ref="E52:G52" si="55">E53+E54</f>
        <v>0</v>
      </c>
      <c r="F52" s="80">
        <f t="shared" si="55"/>
        <v>0</v>
      </c>
      <c r="G52" s="80">
        <f t="shared" si="55"/>
        <v>0</v>
      </c>
      <c r="H52" s="79">
        <f t="shared" si="19"/>
        <v>0</v>
      </c>
      <c r="I52" s="80">
        <f>I53+I54</f>
        <v>0</v>
      </c>
      <c r="J52" s="80">
        <f t="shared" ref="J52:L52" si="56">J53+J54</f>
        <v>0</v>
      </c>
      <c r="K52" s="80">
        <f t="shared" si="56"/>
        <v>0</v>
      </c>
      <c r="L52" s="81">
        <f t="shared" si="56"/>
        <v>0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</row>
    <row r="53" spans="1:70" s="16" customFormat="1" ht="15.75" customHeight="1" x14ac:dyDescent="0.25">
      <c r="A53" s="42"/>
      <c r="B53" s="44" t="s">
        <v>16</v>
      </c>
      <c r="C53" s="82">
        <f t="shared" si="12"/>
        <v>0</v>
      </c>
      <c r="D53" s="74"/>
      <c r="E53" s="74"/>
      <c r="F53" s="74"/>
      <c r="G53" s="75"/>
      <c r="H53" s="82">
        <f t="shared" si="19"/>
        <v>0</v>
      </c>
      <c r="I53" s="74"/>
      <c r="J53" s="74"/>
      <c r="K53" s="74"/>
      <c r="L53" s="7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</row>
    <row r="54" spans="1:70" s="16" customFormat="1" ht="15.75" customHeight="1" x14ac:dyDescent="0.25">
      <c r="A54" s="42"/>
      <c r="B54" s="44" t="s">
        <v>17</v>
      </c>
      <c r="C54" s="82">
        <f t="shared" si="12"/>
        <v>0</v>
      </c>
      <c r="D54" s="74"/>
      <c r="E54" s="74"/>
      <c r="F54" s="74"/>
      <c r="G54" s="75"/>
      <c r="H54" s="82">
        <f t="shared" si="19"/>
        <v>0</v>
      </c>
      <c r="I54" s="74"/>
      <c r="J54" s="74"/>
      <c r="K54" s="74"/>
      <c r="L54" s="7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</row>
    <row r="55" spans="1:70" s="16" customFormat="1" ht="15.75" customHeight="1" x14ac:dyDescent="0.25">
      <c r="A55" s="27"/>
      <c r="B55" s="40" t="s">
        <v>13</v>
      </c>
      <c r="C55" s="79">
        <f t="shared" si="12"/>
        <v>0</v>
      </c>
      <c r="D55" s="80">
        <f>D56+D57+D58</f>
        <v>0</v>
      </c>
      <c r="E55" s="80">
        <f t="shared" ref="E55:G55" si="57">E56+E57+E58</f>
        <v>0</v>
      </c>
      <c r="F55" s="80">
        <f t="shared" si="57"/>
        <v>0</v>
      </c>
      <c r="G55" s="80">
        <f t="shared" si="57"/>
        <v>0</v>
      </c>
      <c r="H55" s="79">
        <f t="shared" si="19"/>
        <v>0</v>
      </c>
      <c r="I55" s="80">
        <f>I56+I57+I58</f>
        <v>0</v>
      </c>
      <c r="J55" s="80">
        <f t="shared" ref="J55:L55" si="58">J56+J57+J58</f>
        <v>0</v>
      </c>
      <c r="K55" s="80">
        <f t="shared" si="58"/>
        <v>0</v>
      </c>
      <c r="L55" s="81">
        <f t="shared" si="58"/>
        <v>0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</row>
    <row r="56" spans="1:70" ht="15.75" customHeight="1" x14ac:dyDescent="0.25">
      <c r="A56" s="42"/>
      <c r="B56" s="45" t="s">
        <v>18</v>
      </c>
      <c r="C56" s="82">
        <f t="shared" si="12"/>
        <v>0</v>
      </c>
      <c r="D56" s="74"/>
      <c r="E56" s="74"/>
      <c r="F56" s="74">
        <v>0</v>
      </c>
      <c r="G56" s="74">
        <v>0</v>
      </c>
      <c r="H56" s="82">
        <f t="shared" si="19"/>
        <v>0</v>
      </c>
      <c r="I56" s="74"/>
      <c r="J56" s="74"/>
      <c r="K56" s="74"/>
      <c r="L56" s="75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</row>
    <row r="57" spans="1:70" s="16" customFormat="1" ht="18.75" x14ac:dyDescent="0.25">
      <c r="A57" s="42"/>
      <c r="B57" s="45" t="s">
        <v>19</v>
      </c>
      <c r="C57" s="82">
        <f t="shared" si="12"/>
        <v>0</v>
      </c>
      <c r="D57" s="74"/>
      <c r="E57" s="74"/>
      <c r="F57" s="74">
        <v>0</v>
      </c>
      <c r="G57" s="74">
        <v>0</v>
      </c>
      <c r="H57" s="82">
        <f t="shared" si="19"/>
        <v>0</v>
      </c>
      <c r="I57" s="74"/>
      <c r="J57" s="74"/>
      <c r="K57" s="74"/>
      <c r="L57" s="75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</row>
    <row r="58" spans="1:70" s="16" customFormat="1" ht="18.75" x14ac:dyDescent="0.25">
      <c r="A58" s="42"/>
      <c r="B58" s="45" t="s">
        <v>20</v>
      </c>
      <c r="C58" s="82">
        <f t="shared" si="12"/>
        <v>0</v>
      </c>
      <c r="D58" s="74"/>
      <c r="E58" s="74"/>
      <c r="F58" s="74"/>
      <c r="G58" s="75"/>
      <c r="H58" s="82">
        <f t="shared" si="19"/>
        <v>0</v>
      </c>
      <c r="I58" s="74"/>
      <c r="J58" s="74"/>
      <c r="K58" s="74"/>
      <c r="L58" s="75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</row>
    <row r="59" spans="1:70" s="21" customFormat="1" ht="37.5" hidden="1" customHeight="1" x14ac:dyDescent="0.25">
      <c r="A59" s="46" t="s">
        <v>33</v>
      </c>
      <c r="B59" s="35" t="s">
        <v>38</v>
      </c>
      <c r="C59" s="88">
        <f t="shared" si="12"/>
        <v>0</v>
      </c>
      <c r="D59" s="84">
        <f>D60+D61+D64</f>
        <v>0</v>
      </c>
      <c r="E59" s="84">
        <f t="shared" ref="E59:G59" si="59">E60+E61+E64</f>
        <v>0</v>
      </c>
      <c r="F59" s="84">
        <f t="shared" si="59"/>
        <v>0</v>
      </c>
      <c r="G59" s="85">
        <f t="shared" si="59"/>
        <v>0</v>
      </c>
      <c r="H59" s="88">
        <f t="shared" si="19"/>
        <v>0</v>
      </c>
      <c r="I59" s="84">
        <f>I60+I61+I64</f>
        <v>0</v>
      </c>
      <c r="J59" s="84">
        <f t="shared" ref="J59:L59" si="60">J60+J61+J64</f>
        <v>0</v>
      </c>
      <c r="K59" s="84">
        <f t="shared" si="60"/>
        <v>0</v>
      </c>
      <c r="L59" s="85">
        <f t="shared" si="60"/>
        <v>0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</row>
    <row r="60" spans="1:70" s="16" customFormat="1" ht="18.75" hidden="1" x14ac:dyDescent="0.25">
      <c r="A60" s="42"/>
      <c r="B60" s="43" t="s">
        <v>11</v>
      </c>
      <c r="C60" s="71">
        <f t="shared" si="12"/>
        <v>0</v>
      </c>
      <c r="D60" s="74"/>
      <c r="E60" s="74"/>
      <c r="F60" s="74"/>
      <c r="G60" s="75"/>
      <c r="H60" s="71">
        <f t="shared" si="19"/>
        <v>0</v>
      </c>
      <c r="I60" s="74"/>
      <c r="J60" s="74"/>
      <c r="K60" s="74"/>
      <c r="L60" s="7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</row>
    <row r="61" spans="1:70" s="16" customFormat="1" ht="18.75" hidden="1" x14ac:dyDescent="0.25">
      <c r="A61" s="27"/>
      <c r="B61" s="40" t="s">
        <v>12</v>
      </c>
      <c r="C61" s="79">
        <f t="shared" si="12"/>
        <v>0</v>
      </c>
      <c r="D61" s="80">
        <f>D62+D63</f>
        <v>0</v>
      </c>
      <c r="E61" s="80">
        <f t="shared" ref="E61:G61" si="61">E62+E63</f>
        <v>0</v>
      </c>
      <c r="F61" s="80">
        <f t="shared" si="61"/>
        <v>0</v>
      </c>
      <c r="G61" s="81">
        <f t="shared" si="61"/>
        <v>0</v>
      </c>
      <c r="H61" s="79">
        <f t="shared" si="19"/>
        <v>0</v>
      </c>
      <c r="I61" s="80">
        <f>ROUND((I62*16+I63*8)/24,3)</f>
        <v>0</v>
      </c>
      <c r="J61" s="80">
        <f t="shared" ref="J61:L61" si="62">ROUND((J62*16+J63*8)/24,3)</f>
        <v>0</v>
      </c>
      <c r="K61" s="80">
        <f t="shared" si="62"/>
        <v>0</v>
      </c>
      <c r="L61" s="81">
        <f t="shared" si="62"/>
        <v>0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</row>
    <row r="62" spans="1:70" s="16" customFormat="1" ht="15.75" hidden="1" customHeight="1" x14ac:dyDescent="0.25">
      <c r="A62" s="42"/>
      <c r="B62" s="44" t="s">
        <v>16</v>
      </c>
      <c r="C62" s="82">
        <f t="shared" si="12"/>
        <v>0</v>
      </c>
      <c r="D62" s="74"/>
      <c r="E62" s="74"/>
      <c r="F62" s="74"/>
      <c r="G62" s="75"/>
      <c r="H62" s="82">
        <f t="shared" si="19"/>
        <v>0</v>
      </c>
      <c r="I62" s="74"/>
      <c r="J62" s="74"/>
      <c r="K62" s="74"/>
      <c r="L62" s="7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</row>
    <row r="63" spans="1:70" s="16" customFormat="1" ht="15.75" hidden="1" customHeight="1" x14ac:dyDescent="0.25">
      <c r="A63" s="42"/>
      <c r="B63" s="44" t="s">
        <v>17</v>
      </c>
      <c r="C63" s="82">
        <f t="shared" si="12"/>
        <v>0</v>
      </c>
      <c r="D63" s="74"/>
      <c r="E63" s="74"/>
      <c r="F63" s="74"/>
      <c r="G63" s="75"/>
      <c r="H63" s="82">
        <f t="shared" si="19"/>
        <v>0</v>
      </c>
      <c r="I63" s="74"/>
      <c r="J63" s="74"/>
      <c r="K63" s="74"/>
      <c r="L63" s="7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</row>
    <row r="64" spans="1:70" s="16" customFormat="1" ht="15.75" hidden="1" customHeight="1" x14ac:dyDescent="0.25">
      <c r="A64" s="27"/>
      <c r="B64" s="40" t="s">
        <v>13</v>
      </c>
      <c r="C64" s="79">
        <f t="shared" si="12"/>
        <v>0</v>
      </c>
      <c r="D64" s="80">
        <f>D65+D66+D67</f>
        <v>0</v>
      </c>
      <c r="E64" s="80">
        <f t="shared" ref="E64:G64" si="63">E65+E66+E67</f>
        <v>0</v>
      </c>
      <c r="F64" s="80">
        <f t="shared" si="63"/>
        <v>0</v>
      </c>
      <c r="G64" s="81">
        <f t="shared" si="63"/>
        <v>0</v>
      </c>
      <c r="H64" s="79">
        <f t="shared" si="19"/>
        <v>0</v>
      </c>
      <c r="I64" s="80">
        <f>ROUND((I65*8+I66*10+I67*6)/24,3)</f>
        <v>0</v>
      </c>
      <c r="J64" s="80">
        <f t="shared" ref="J64:L64" si="64">ROUND((J65*8+J66*10+J67*6)/24,3)</f>
        <v>0</v>
      </c>
      <c r="K64" s="80">
        <f t="shared" si="64"/>
        <v>0</v>
      </c>
      <c r="L64" s="81">
        <f t="shared" si="64"/>
        <v>0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</row>
    <row r="65" spans="1:70" ht="15.75" hidden="1" customHeight="1" x14ac:dyDescent="0.25">
      <c r="A65" s="42"/>
      <c r="B65" s="45" t="s">
        <v>18</v>
      </c>
      <c r="C65" s="82">
        <f t="shared" si="12"/>
        <v>0</v>
      </c>
      <c r="D65" s="74"/>
      <c r="E65" s="74"/>
      <c r="F65" s="74"/>
      <c r="G65" s="75"/>
      <c r="H65" s="82">
        <f t="shared" si="19"/>
        <v>0</v>
      </c>
      <c r="I65" s="74"/>
      <c r="J65" s="74"/>
      <c r="K65" s="74"/>
      <c r="L65" s="75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</row>
    <row r="66" spans="1:70" s="16" customFormat="1" ht="18.75" hidden="1" x14ac:dyDescent="0.25">
      <c r="A66" s="42"/>
      <c r="B66" s="45" t="s">
        <v>19</v>
      </c>
      <c r="C66" s="82">
        <f t="shared" si="12"/>
        <v>0</v>
      </c>
      <c r="D66" s="74"/>
      <c r="E66" s="74"/>
      <c r="F66" s="74"/>
      <c r="G66" s="75"/>
      <c r="H66" s="82">
        <f t="shared" si="19"/>
        <v>0</v>
      </c>
      <c r="I66" s="74"/>
      <c r="J66" s="74"/>
      <c r="K66" s="74"/>
      <c r="L66" s="75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</row>
    <row r="67" spans="1:70" s="16" customFormat="1" ht="18.75" hidden="1" x14ac:dyDescent="0.25">
      <c r="A67" s="42"/>
      <c r="B67" s="45" t="s">
        <v>20</v>
      </c>
      <c r="C67" s="82">
        <f t="shared" si="12"/>
        <v>0</v>
      </c>
      <c r="D67" s="74"/>
      <c r="E67" s="74"/>
      <c r="F67" s="74"/>
      <c r="G67" s="75"/>
      <c r="H67" s="82">
        <f t="shared" si="19"/>
        <v>0</v>
      </c>
      <c r="I67" s="74"/>
      <c r="J67" s="74"/>
      <c r="K67" s="74"/>
      <c r="L67" s="75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</row>
    <row r="68" spans="1:70" ht="40.5" customHeight="1" thickBot="1" x14ac:dyDescent="0.3">
      <c r="A68" s="38"/>
      <c r="B68" s="39" t="s">
        <v>30</v>
      </c>
      <c r="C68" s="89">
        <f t="shared" si="12"/>
        <v>163.15580729999999</v>
      </c>
      <c r="D68" s="90">
        <f t="shared" ref="D68:L68" si="65">D10+D14</f>
        <v>0</v>
      </c>
      <c r="E68" s="90">
        <f t="shared" si="65"/>
        <v>0</v>
      </c>
      <c r="F68" s="90">
        <f t="shared" si="65"/>
        <v>31.351573699999999</v>
      </c>
      <c r="G68" s="91">
        <f t="shared" si="65"/>
        <v>131.8042336</v>
      </c>
      <c r="H68" s="89">
        <f t="shared" si="65"/>
        <v>54.385269099999995</v>
      </c>
      <c r="I68" s="90">
        <f t="shared" si="65"/>
        <v>0</v>
      </c>
      <c r="J68" s="90">
        <f t="shared" si="65"/>
        <v>0</v>
      </c>
      <c r="K68" s="90">
        <f t="shared" si="65"/>
        <v>10.450524566666665</v>
      </c>
      <c r="L68" s="91">
        <f t="shared" si="65"/>
        <v>43.93474453333333</v>
      </c>
    </row>
    <row r="69" spans="1:70" x14ac:dyDescent="0.25">
      <c r="A69" s="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70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70" ht="14.25" customHeight="1" x14ac:dyDescent="0.25">
      <c r="A71" s="3"/>
      <c r="B71" s="3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70" s="64" customFormat="1" ht="20.25" x14ac:dyDescent="0.3">
      <c r="B72" s="63"/>
      <c r="J72" s="65"/>
      <c r="K72" s="65"/>
      <c r="L72" s="65"/>
    </row>
    <row r="73" spans="1:70" ht="20.25" x14ac:dyDescent="0.3">
      <c r="A73" s="3"/>
      <c r="B73" s="63"/>
      <c r="C73" s="65"/>
      <c r="D73" s="64"/>
      <c r="E73" s="65"/>
      <c r="F73" s="65"/>
      <c r="G73" s="65"/>
      <c r="H73" s="65"/>
      <c r="I73" s="65"/>
      <c r="J73" s="22"/>
      <c r="K73" s="22"/>
      <c r="L73" s="22"/>
    </row>
    <row r="74" spans="1:70" ht="19.5" customHeight="1" x14ac:dyDescent="0.25">
      <c r="A74" s="3"/>
      <c r="B74" s="3"/>
      <c r="C74" s="68"/>
      <c r="D74" s="68"/>
      <c r="E74" s="68"/>
      <c r="F74" s="68"/>
      <c r="G74" s="68"/>
      <c r="H74" s="68"/>
      <c r="I74" s="68"/>
      <c r="J74" s="68"/>
      <c r="K74" s="68"/>
      <c r="L74" s="68"/>
    </row>
    <row r="75" spans="1:70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70" x14ac:dyDescent="0.25">
      <c r="A76" s="3"/>
      <c r="B76" s="3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1:70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70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70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7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3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x14ac:dyDescent="0.25">
      <c r="A82" s="3"/>
      <c r="B82" s="3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x14ac:dyDescent="0.25">
      <c r="A83" s="3"/>
      <c r="B83" s="3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x14ac:dyDescent="0.25">
      <c r="A84" s="3"/>
      <c r="B84" s="3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x14ac:dyDescent="0.25">
      <c r="A85" s="3"/>
      <c r="B85" s="3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x14ac:dyDescent="0.25">
      <c r="A86" s="3"/>
      <c r="B86" s="3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x14ac:dyDescent="0.25">
      <c r="A87" s="3"/>
      <c r="B87" s="3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x14ac:dyDescent="0.25">
      <c r="A88" s="3"/>
      <c r="B88" s="3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x14ac:dyDescent="0.25">
      <c r="A89" s="3"/>
      <c r="B89" s="3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x14ac:dyDescent="0.25">
      <c r="A90" s="3"/>
      <c r="B90" s="3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x14ac:dyDescent="0.25">
      <c r="A91" s="3"/>
      <c r="B91" s="3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x14ac:dyDescent="0.25">
      <c r="A92" s="3"/>
      <c r="B92" s="3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x14ac:dyDescent="0.25">
      <c r="A93" s="3"/>
      <c r="B93" s="3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x14ac:dyDescent="0.25">
      <c r="A94" s="3"/>
      <c r="B94" s="3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x14ac:dyDescent="0.25">
      <c r="A95" s="3"/>
      <c r="B95" s="3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x14ac:dyDescent="0.25">
      <c r="A96" s="3"/>
      <c r="B96" s="3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x14ac:dyDescent="0.25">
      <c r="A97" s="3"/>
      <c r="B97" s="3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x14ac:dyDescent="0.25">
      <c r="A98" s="3"/>
      <c r="B98" s="3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x14ac:dyDescent="0.25">
      <c r="A99" s="3"/>
      <c r="B99" s="3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x14ac:dyDescent="0.25">
      <c r="A100" s="3"/>
      <c r="B100" s="3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x14ac:dyDescent="0.25">
      <c r="A101" s="3"/>
      <c r="B101" s="3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x14ac:dyDescent="0.25">
      <c r="A102" s="3"/>
      <c r="B102" s="3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x14ac:dyDescent="0.25">
      <c r="A103" s="3"/>
      <c r="B103" s="3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x14ac:dyDescent="0.25">
      <c r="A104" s="3"/>
      <c r="B104" s="3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x14ac:dyDescent="0.25">
      <c r="A105" s="3"/>
      <c r="B105" s="3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x14ac:dyDescent="0.25">
      <c r="A106" s="3"/>
      <c r="B106" s="3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x14ac:dyDescent="0.25">
      <c r="A107" s="3"/>
      <c r="B107" s="3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x14ac:dyDescent="0.25">
      <c r="A108" s="3"/>
      <c r="B108" s="3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x14ac:dyDescent="0.25">
      <c r="A109" s="3"/>
      <c r="B109" s="3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x14ac:dyDescent="0.25">
      <c r="A110" s="3"/>
      <c r="B110" s="3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x14ac:dyDescent="0.25">
      <c r="A111" s="3"/>
      <c r="B111" s="3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x14ac:dyDescent="0.25">
      <c r="A112" s="3"/>
      <c r="B112" s="3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x14ac:dyDescent="0.25">
      <c r="A113" s="3"/>
      <c r="B113" s="3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x14ac:dyDescent="0.25">
      <c r="A114" s="3"/>
      <c r="B114" s="3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x14ac:dyDescent="0.25">
      <c r="A115" s="3"/>
      <c r="B115" s="3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x14ac:dyDescent="0.25">
      <c r="A116" s="3"/>
      <c r="B116" s="3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x14ac:dyDescent="0.25">
      <c r="A117" s="3"/>
      <c r="B117" s="3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x14ac:dyDescent="0.25">
      <c r="A118" s="3"/>
      <c r="B118" s="3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x14ac:dyDescent="0.25">
      <c r="A119" s="3"/>
      <c r="B119" s="3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x14ac:dyDescent="0.25">
      <c r="A120" s="3"/>
      <c r="B120" s="3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 x14ac:dyDescent="0.25">
      <c r="A121" s="3"/>
      <c r="B121" s="3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 x14ac:dyDescent="0.25">
      <c r="A122" s="3"/>
      <c r="B122" s="3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 x14ac:dyDescent="0.25">
      <c r="A123" s="3"/>
      <c r="B123" s="3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 x14ac:dyDescent="0.25">
      <c r="A124" s="3"/>
      <c r="B124" s="3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 x14ac:dyDescent="0.25">
      <c r="A125" s="3"/>
      <c r="B125" s="3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 x14ac:dyDescent="0.25">
      <c r="A126" s="3"/>
      <c r="B126" s="3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 x14ac:dyDescent="0.25">
      <c r="A127" s="3"/>
      <c r="B127" s="3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 x14ac:dyDescent="0.25">
      <c r="A128" s="3"/>
      <c r="B128" s="3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 x14ac:dyDescent="0.25">
      <c r="A129" s="3"/>
      <c r="B129" s="3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 x14ac:dyDescent="0.25">
      <c r="A130" s="3"/>
      <c r="B130" s="3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 x14ac:dyDescent="0.25">
      <c r="A131" s="3"/>
      <c r="B131" s="3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 x14ac:dyDescent="0.25">
      <c r="A132" s="3"/>
      <c r="B132" s="3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 x14ac:dyDescent="0.25">
      <c r="A133" s="3"/>
      <c r="B133" s="3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 x14ac:dyDescent="0.25">
      <c r="A134" s="3"/>
      <c r="B134" s="3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 x14ac:dyDescent="0.25">
      <c r="A135" s="3"/>
      <c r="B135" s="3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 x14ac:dyDescent="0.25">
      <c r="A136" s="3"/>
      <c r="B136" s="3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 x14ac:dyDescent="0.25">
      <c r="A137" s="3"/>
      <c r="B137" s="3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 x14ac:dyDescent="0.25">
      <c r="A138" s="3"/>
      <c r="B138" s="3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 x14ac:dyDescent="0.25">
      <c r="A139" s="3"/>
      <c r="B139" s="3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 x14ac:dyDescent="0.25">
      <c r="A140" s="3"/>
      <c r="B140" s="3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 x14ac:dyDescent="0.25">
      <c r="A141" s="3"/>
      <c r="B141" s="3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 x14ac:dyDescent="0.25">
      <c r="A142" s="3"/>
      <c r="B142" s="3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 x14ac:dyDescent="0.25">
      <c r="A143" s="3"/>
      <c r="B143" s="3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 x14ac:dyDescent="0.25">
      <c r="A144" s="3"/>
      <c r="B144" s="3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 x14ac:dyDescent="0.25">
      <c r="A145" s="3"/>
      <c r="B145" s="3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x14ac:dyDescent="0.25">
      <c r="A146" s="3"/>
      <c r="B146" s="3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 x14ac:dyDescent="0.25">
      <c r="A147" s="3"/>
      <c r="B147" s="3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 x14ac:dyDescent="0.25">
      <c r="A148" s="3"/>
      <c r="B148" s="3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x14ac:dyDescent="0.25">
      <c r="A149" s="3"/>
      <c r="B149" s="3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 x14ac:dyDescent="0.25">
      <c r="A150" s="3"/>
      <c r="B150" s="3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 x14ac:dyDescent="0.25">
      <c r="A151" s="3"/>
      <c r="B151" s="3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 x14ac:dyDescent="0.25">
      <c r="A152" s="3"/>
      <c r="B152" s="3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 x14ac:dyDescent="0.25">
      <c r="A153" s="3"/>
      <c r="B153" s="3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 x14ac:dyDescent="0.25">
      <c r="A154" s="3"/>
      <c r="B154" s="3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 x14ac:dyDescent="0.25">
      <c r="A155" s="3"/>
      <c r="B155" s="3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 x14ac:dyDescent="0.25">
      <c r="A156" s="3"/>
      <c r="B156" s="3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 x14ac:dyDescent="0.25">
      <c r="A157" s="3"/>
      <c r="B157" s="3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 x14ac:dyDescent="0.25">
      <c r="A158" s="3"/>
      <c r="B158" s="3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 x14ac:dyDescent="0.25">
      <c r="A159" s="3"/>
      <c r="B159" s="3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 x14ac:dyDescent="0.25">
      <c r="A160" s="3"/>
      <c r="B160" s="3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 x14ac:dyDescent="0.25">
      <c r="A161" s="3"/>
      <c r="B161" s="3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 x14ac:dyDescent="0.25">
      <c r="A162" s="3"/>
      <c r="B162" s="3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 x14ac:dyDescent="0.25">
      <c r="A163" s="3"/>
      <c r="B163" s="3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 x14ac:dyDescent="0.25">
      <c r="A164" s="3"/>
      <c r="B164" s="3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 x14ac:dyDescent="0.25">
      <c r="A165" s="3"/>
      <c r="B165" s="3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 x14ac:dyDescent="0.25">
      <c r="A166" s="3"/>
      <c r="B166" s="3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 x14ac:dyDescent="0.25">
      <c r="A167" s="3"/>
      <c r="B167" s="3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 x14ac:dyDescent="0.25">
      <c r="A168" s="3"/>
      <c r="B168" s="3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 x14ac:dyDescent="0.25">
      <c r="A169" s="3"/>
      <c r="B169" s="3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 x14ac:dyDescent="0.25">
      <c r="A170" s="3"/>
      <c r="B170" s="3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 x14ac:dyDescent="0.25">
      <c r="A171" s="3"/>
      <c r="B171" s="3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  <row r="172" spans="1:12" x14ac:dyDescent="0.25">
      <c r="A172" s="3"/>
      <c r="B172" s="3"/>
      <c r="C172" s="22"/>
      <c r="D172" s="22"/>
      <c r="E172" s="22"/>
      <c r="F172" s="22"/>
      <c r="G172" s="22"/>
      <c r="H172" s="22"/>
      <c r="I172" s="22"/>
      <c r="J172" s="22"/>
      <c r="K172" s="22"/>
      <c r="L172" s="22"/>
    </row>
    <row r="173" spans="1:12" x14ac:dyDescent="0.25">
      <c r="A173" s="3"/>
      <c r="B173" s="3"/>
      <c r="C173" s="22"/>
      <c r="D173" s="22"/>
      <c r="E173" s="22"/>
      <c r="F173" s="22"/>
      <c r="G173" s="22"/>
      <c r="H173" s="22"/>
      <c r="I173" s="22"/>
      <c r="J173" s="22"/>
      <c r="K173" s="22"/>
      <c r="L173" s="22"/>
    </row>
    <row r="174" spans="1:12" x14ac:dyDescent="0.25">
      <c r="A174" s="3"/>
      <c r="B174" s="3"/>
      <c r="C174" s="22"/>
      <c r="D174" s="22"/>
      <c r="E174" s="22"/>
      <c r="F174" s="22"/>
      <c r="G174" s="22"/>
      <c r="H174" s="22"/>
      <c r="I174" s="22"/>
      <c r="J174" s="22"/>
      <c r="K174" s="22"/>
      <c r="L174" s="22"/>
    </row>
    <row r="175" spans="1:12" x14ac:dyDescent="0.25">
      <c r="A175" s="3"/>
      <c r="B175" s="3"/>
      <c r="C175" s="22"/>
      <c r="D175" s="22"/>
      <c r="E175" s="22"/>
      <c r="F175" s="22"/>
      <c r="G175" s="22"/>
      <c r="H175" s="22"/>
      <c r="I175" s="22"/>
      <c r="J175" s="22"/>
      <c r="K175" s="22"/>
      <c r="L175" s="22"/>
    </row>
    <row r="176" spans="1:12" x14ac:dyDescent="0.25">
      <c r="A176" s="3"/>
      <c r="B176" s="3"/>
      <c r="C176" s="22"/>
      <c r="D176" s="22"/>
      <c r="E176" s="22"/>
      <c r="F176" s="22"/>
      <c r="G176" s="22"/>
      <c r="H176" s="22"/>
      <c r="I176" s="22"/>
      <c r="J176" s="22"/>
      <c r="K176" s="22"/>
      <c r="L176" s="22"/>
    </row>
    <row r="177" spans="1:12" x14ac:dyDescent="0.25">
      <c r="A177" s="3"/>
      <c r="B177" s="3"/>
      <c r="C177" s="22"/>
      <c r="D177" s="22"/>
      <c r="E177" s="22"/>
      <c r="F177" s="22"/>
      <c r="G177" s="22"/>
      <c r="H177" s="22"/>
      <c r="I177" s="22"/>
      <c r="J177" s="22"/>
      <c r="K177" s="22"/>
      <c r="L177" s="22"/>
    </row>
    <row r="178" spans="1:12" x14ac:dyDescent="0.25">
      <c r="A178" s="3"/>
      <c r="B178" s="3"/>
      <c r="C178" s="22"/>
      <c r="D178" s="22"/>
      <c r="E178" s="22"/>
      <c r="F178" s="22"/>
      <c r="G178" s="22"/>
      <c r="H178" s="22"/>
      <c r="I178" s="22"/>
      <c r="J178" s="22"/>
      <c r="K178" s="22"/>
      <c r="L178" s="22"/>
    </row>
    <row r="179" spans="1:12" x14ac:dyDescent="0.25">
      <c r="A179" s="3"/>
      <c r="B179" s="3"/>
      <c r="C179" s="22"/>
      <c r="D179" s="22"/>
      <c r="E179" s="22"/>
      <c r="F179" s="22"/>
      <c r="G179" s="22"/>
      <c r="H179" s="22"/>
      <c r="I179" s="22"/>
      <c r="J179" s="22"/>
      <c r="K179" s="22"/>
      <c r="L179" s="22"/>
    </row>
    <row r="180" spans="1:12" x14ac:dyDescent="0.25">
      <c r="A180" s="3"/>
      <c r="B180" s="3"/>
      <c r="C180" s="22"/>
      <c r="D180" s="22"/>
      <c r="E180" s="22"/>
      <c r="F180" s="22"/>
      <c r="G180" s="22"/>
      <c r="H180" s="22"/>
      <c r="I180" s="22"/>
      <c r="J180" s="22"/>
      <c r="K180" s="22"/>
      <c r="L180" s="22"/>
    </row>
    <row r="181" spans="1:12" x14ac:dyDescent="0.25">
      <c r="A181" s="3"/>
      <c r="B181" s="3"/>
      <c r="C181" s="22"/>
      <c r="D181" s="22"/>
      <c r="E181" s="22"/>
      <c r="F181" s="22"/>
      <c r="G181" s="22"/>
      <c r="H181" s="22"/>
      <c r="I181" s="22"/>
      <c r="J181" s="22"/>
      <c r="K181" s="22"/>
      <c r="L181" s="22"/>
    </row>
    <row r="182" spans="1:12" x14ac:dyDescent="0.25">
      <c r="A182" s="3"/>
      <c r="B182" s="3"/>
      <c r="C182" s="22"/>
      <c r="D182" s="22"/>
      <c r="E182" s="22"/>
      <c r="F182" s="22"/>
      <c r="G182" s="22"/>
      <c r="H182" s="22"/>
      <c r="I182" s="22"/>
      <c r="J182" s="22"/>
      <c r="K182" s="22"/>
      <c r="L182" s="22"/>
    </row>
    <row r="183" spans="1:12" x14ac:dyDescent="0.25">
      <c r="A183" s="3"/>
      <c r="B183" s="3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1:12" x14ac:dyDescent="0.25">
      <c r="A184" s="3"/>
      <c r="B184" s="3"/>
      <c r="C184" s="22"/>
      <c r="D184" s="22"/>
      <c r="E184" s="22"/>
      <c r="F184" s="22"/>
      <c r="G184" s="22"/>
      <c r="H184" s="22"/>
      <c r="I184" s="22"/>
      <c r="J184" s="22"/>
      <c r="K184" s="22"/>
      <c r="L184" s="22"/>
    </row>
    <row r="185" spans="1:12" x14ac:dyDescent="0.25">
      <c r="A185" s="3"/>
      <c r="B185" s="3"/>
      <c r="C185" s="22"/>
      <c r="D185" s="22"/>
      <c r="E185" s="22"/>
      <c r="F185" s="22"/>
      <c r="G185" s="22"/>
      <c r="H185" s="22"/>
      <c r="I185" s="22"/>
      <c r="J185" s="22"/>
      <c r="K185" s="22"/>
      <c r="L185" s="22"/>
    </row>
    <row r="186" spans="1:12" x14ac:dyDescent="0.25">
      <c r="A186" s="3"/>
      <c r="B186" s="3"/>
      <c r="C186" s="22"/>
      <c r="D186" s="22"/>
      <c r="E186" s="22"/>
      <c r="F186" s="22"/>
      <c r="G186" s="22"/>
      <c r="H186" s="22"/>
      <c r="I186" s="22"/>
      <c r="J186" s="22"/>
      <c r="K186" s="22"/>
      <c r="L186" s="22"/>
    </row>
    <row r="187" spans="1:12" x14ac:dyDescent="0.25">
      <c r="A187" s="3"/>
      <c r="B187" s="3"/>
      <c r="C187" s="22"/>
      <c r="D187" s="22"/>
      <c r="E187" s="22"/>
      <c r="F187" s="22"/>
      <c r="G187" s="22"/>
      <c r="H187" s="22"/>
      <c r="I187" s="22"/>
      <c r="J187" s="22"/>
      <c r="K187" s="22"/>
      <c r="L187" s="22"/>
    </row>
    <row r="188" spans="1:12" x14ac:dyDescent="0.25">
      <c r="A188" s="3"/>
      <c r="B188" s="3"/>
      <c r="C188" s="22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2" x14ac:dyDescent="0.25">
      <c r="A189" s="3"/>
      <c r="B189" s="3"/>
      <c r="C189" s="22"/>
      <c r="D189" s="22"/>
      <c r="E189" s="22"/>
      <c r="F189" s="22"/>
      <c r="G189" s="22"/>
      <c r="H189" s="22"/>
      <c r="I189" s="22"/>
      <c r="J189" s="22"/>
      <c r="K189" s="22"/>
      <c r="L189" s="22"/>
    </row>
    <row r="190" spans="1:12" x14ac:dyDescent="0.25">
      <c r="A190" s="3"/>
      <c r="B190" s="3"/>
      <c r="C190" s="22"/>
      <c r="D190" s="22"/>
      <c r="E190" s="22"/>
      <c r="F190" s="22"/>
      <c r="G190" s="22"/>
      <c r="H190" s="22"/>
      <c r="I190" s="22"/>
      <c r="J190" s="22"/>
      <c r="K190" s="22"/>
      <c r="L190" s="22"/>
    </row>
    <row r="191" spans="1:12" x14ac:dyDescent="0.25">
      <c r="A191" s="3"/>
      <c r="B191" s="3"/>
      <c r="C191" s="22"/>
      <c r="D191" s="22"/>
      <c r="E191" s="22"/>
      <c r="F191" s="22"/>
      <c r="G191" s="22"/>
      <c r="H191" s="22"/>
      <c r="I191" s="22"/>
      <c r="J191" s="22"/>
      <c r="K191" s="22"/>
      <c r="L191" s="22"/>
    </row>
    <row r="192" spans="1:12" x14ac:dyDescent="0.25">
      <c r="A192" s="3"/>
      <c r="B192" s="3"/>
      <c r="C192" s="22"/>
      <c r="D192" s="22"/>
      <c r="E192" s="22"/>
      <c r="F192" s="22"/>
      <c r="G192" s="22"/>
      <c r="H192" s="22"/>
      <c r="I192" s="22"/>
      <c r="J192" s="22"/>
      <c r="K192" s="22"/>
      <c r="L192" s="22"/>
    </row>
    <row r="193" spans="1:12" x14ac:dyDescent="0.25">
      <c r="A193" s="3"/>
      <c r="B193" s="3"/>
      <c r="C193" s="22"/>
      <c r="D193" s="22"/>
      <c r="E193" s="22"/>
      <c r="F193" s="22"/>
      <c r="G193" s="22"/>
      <c r="H193" s="22"/>
      <c r="I193" s="22"/>
      <c r="J193" s="22"/>
      <c r="K193" s="22"/>
      <c r="L193" s="22"/>
    </row>
    <row r="194" spans="1:12" x14ac:dyDescent="0.25">
      <c r="A194" s="3"/>
      <c r="B194" s="3"/>
      <c r="C194" s="22"/>
      <c r="D194" s="22"/>
      <c r="E194" s="22"/>
      <c r="F194" s="22"/>
      <c r="G194" s="22"/>
      <c r="H194" s="22"/>
      <c r="I194" s="22"/>
      <c r="J194" s="22"/>
      <c r="K194" s="22"/>
      <c r="L194" s="22"/>
    </row>
    <row r="195" spans="1:12" x14ac:dyDescent="0.25">
      <c r="A195" s="3"/>
      <c r="B195" s="3"/>
      <c r="C195" s="22"/>
      <c r="D195" s="22"/>
      <c r="E195" s="22"/>
      <c r="F195" s="22"/>
      <c r="G195" s="22"/>
      <c r="H195" s="22"/>
      <c r="I195" s="22"/>
      <c r="J195" s="22"/>
      <c r="K195" s="22"/>
      <c r="L195" s="22"/>
    </row>
    <row r="196" spans="1:12" x14ac:dyDescent="0.25">
      <c r="A196" s="3"/>
      <c r="B196" s="3"/>
      <c r="C196" s="22"/>
      <c r="D196" s="22"/>
      <c r="E196" s="22"/>
      <c r="F196" s="22"/>
      <c r="G196" s="22"/>
      <c r="H196" s="22"/>
      <c r="I196" s="22"/>
      <c r="J196" s="22"/>
      <c r="K196" s="22"/>
      <c r="L196" s="22"/>
    </row>
    <row r="197" spans="1:12" x14ac:dyDescent="0.25">
      <c r="A197" s="3"/>
      <c r="B197" s="3"/>
      <c r="C197" s="22"/>
      <c r="D197" s="22"/>
      <c r="E197" s="22"/>
      <c r="F197" s="22"/>
      <c r="G197" s="22"/>
      <c r="H197" s="22"/>
      <c r="I197" s="22"/>
      <c r="J197" s="22"/>
      <c r="K197" s="22"/>
      <c r="L197" s="22"/>
    </row>
    <row r="198" spans="1:12" x14ac:dyDescent="0.25">
      <c r="A198" s="3"/>
      <c r="B198" s="3"/>
      <c r="C198" s="22"/>
      <c r="D198" s="22"/>
      <c r="E198" s="22"/>
      <c r="F198" s="22"/>
      <c r="G198" s="22"/>
      <c r="H198" s="22"/>
      <c r="I198" s="22"/>
      <c r="J198" s="22"/>
      <c r="K198" s="22"/>
      <c r="L198" s="22"/>
    </row>
    <row r="199" spans="1:12" x14ac:dyDescent="0.25">
      <c r="A199" s="3"/>
      <c r="B199" s="3"/>
      <c r="C199" s="22"/>
      <c r="D199" s="22"/>
      <c r="E199" s="22"/>
      <c r="F199" s="22"/>
      <c r="G199" s="22"/>
      <c r="H199" s="22"/>
      <c r="I199" s="22"/>
      <c r="J199" s="22"/>
      <c r="K199" s="22"/>
      <c r="L199" s="22"/>
    </row>
    <row r="200" spans="1:12" x14ac:dyDescent="0.25">
      <c r="A200" s="3"/>
      <c r="B200" s="3"/>
      <c r="C200" s="22"/>
      <c r="D200" s="22"/>
      <c r="E200" s="22"/>
      <c r="F200" s="22"/>
      <c r="G200" s="22"/>
      <c r="H200" s="22"/>
      <c r="I200" s="22"/>
      <c r="J200" s="22"/>
      <c r="K200" s="22"/>
      <c r="L200" s="22"/>
    </row>
    <row r="201" spans="1:12" x14ac:dyDescent="0.25">
      <c r="A201" s="3"/>
      <c r="B201" s="3"/>
      <c r="C201" s="22"/>
      <c r="D201" s="22"/>
      <c r="E201" s="22"/>
      <c r="F201" s="22"/>
      <c r="G201" s="22"/>
      <c r="H201" s="22"/>
      <c r="I201" s="22"/>
      <c r="J201" s="22"/>
      <c r="K201" s="22"/>
      <c r="L201" s="22"/>
    </row>
    <row r="202" spans="1:12" x14ac:dyDescent="0.25">
      <c r="A202" s="3"/>
      <c r="B202" s="3"/>
      <c r="C202" s="22"/>
      <c r="D202" s="22"/>
      <c r="E202" s="22"/>
      <c r="F202" s="22"/>
      <c r="G202" s="22"/>
      <c r="H202" s="22"/>
      <c r="I202" s="22"/>
      <c r="J202" s="22"/>
      <c r="K202" s="22"/>
      <c r="L202" s="22"/>
    </row>
    <row r="203" spans="1:12" x14ac:dyDescent="0.25">
      <c r="A203" s="3"/>
      <c r="B203" s="3"/>
      <c r="C203" s="22"/>
      <c r="D203" s="22"/>
      <c r="E203" s="22"/>
      <c r="F203" s="22"/>
      <c r="G203" s="22"/>
      <c r="H203" s="22"/>
      <c r="I203" s="22"/>
      <c r="J203" s="22"/>
      <c r="K203" s="22"/>
      <c r="L203" s="22"/>
    </row>
    <row r="204" spans="1:12" x14ac:dyDescent="0.25">
      <c r="A204" s="3"/>
      <c r="B204" s="3"/>
      <c r="C204" s="22"/>
      <c r="D204" s="22"/>
      <c r="E204" s="22"/>
      <c r="F204" s="22"/>
      <c r="G204" s="22"/>
      <c r="H204" s="22"/>
      <c r="I204" s="22"/>
      <c r="J204" s="22"/>
      <c r="K204" s="22"/>
      <c r="L204" s="22"/>
    </row>
    <row r="205" spans="1:12" x14ac:dyDescent="0.25">
      <c r="A205" s="3"/>
      <c r="B205" s="3"/>
      <c r="C205" s="22"/>
      <c r="D205" s="22"/>
      <c r="E205" s="22"/>
      <c r="F205" s="22"/>
      <c r="G205" s="22"/>
      <c r="H205" s="22"/>
      <c r="I205" s="22"/>
      <c r="J205" s="22"/>
      <c r="K205" s="22"/>
      <c r="L205" s="22"/>
    </row>
    <row r="206" spans="1:12" x14ac:dyDescent="0.25">
      <c r="A206" s="3"/>
      <c r="B206" s="3"/>
      <c r="C206" s="22"/>
      <c r="D206" s="22"/>
      <c r="E206" s="22"/>
      <c r="F206" s="22"/>
      <c r="G206" s="22"/>
      <c r="H206" s="22"/>
      <c r="I206" s="22"/>
      <c r="J206" s="22"/>
      <c r="K206" s="22"/>
      <c r="L206" s="22"/>
    </row>
    <row r="207" spans="1:12" x14ac:dyDescent="0.25">
      <c r="A207" s="3"/>
      <c r="B207" s="3"/>
      <c r="C207" s="22"/>
      <c r="D207" s="22"/>
      <c r="E207" s="22"/>
      <c r="F207" s="22"/>
      <c r="G207" s="22"/>
      <c r="H207" s="22"/>
      <c r="I207" s="22"/>
      <c r="J207" s="22"/>
      <c r="K207" s="22"/>
      <c r="L207" s="22"/>
    </row>
    <row r="208" spans="1:12" x14ac:dyDescent="0.25">
      <c r="A208" s="3"/>
      <c r="B208" s="3"/>
      <c r="C208" s="22"/>
      <c r="D208" s="22"/>
      <c r="E208" s="22"/>
      <c r="F208" s="22"/>
      <c r="G208" s="22"/>
      <c r="H208" s="22"/>
      <c r="I208" s="22"/>
      <c r="J208" s="22"/>
      <c r="K208" s="22"/>
      <c r="L208" s="22"/>
    </row>
    <row r="209" spans="1:12" x14ac:dyDescent="0.25">
      <c r="A209" s="3"/>
      <c r="B209" s="3"/>
      <c r="C209" s="22"/>
      <c r="D209" s="22"/>
      <c r="E209" s="22"/>
      <c r="F209" s="22"/>
      <c r="G209" s="22"/>
      <c r="H209" s="22"/>
      <c r="I209" s="22"/>
      <c r="J209" s="22"/>
      <c r="K209" s="22"/>
      <c r="L209" s="22"/>
    </row>
    <row r="210" spans="1:12" x14ac:dyDescent="0.25">
      <c r="A210" s="3"/>
      <c r="B210" s="3"/>
      <c r="C210" s="22"/>
      <c r="D210" s="22"/>
      <c r="E210" s="22"/>
      <c r="F210" s="22"/>
      <c r="G210" s="22"/>
      <c r="H210" s="22"/>
      <c r="I210" s="22"/>
      <c r="J210" s="22"/>
      <c r="K210" s="22"/>
      <c r="L210" s="22"/>
    </row>
    <row r="211" spans="1:12" x14ac:dyDescent="0.25">
      <c r="A211" s="3"/>
      <c r="B211" s="3"/>
      <c r="C211" s="22"/>
      <c r="D211" s="22"/>
      <c r="E211" s="22"/>
      <c r="F211" s="22"/>
      <c r="G211" s="22"/>
      <c r="H211" s="22"/>
      <c r="I211" s="22"/>
      <c r="J211" s="22"/>
      <c r="K211" s="22"/>
      <c r="L211" s="22"/>
    </row>
    <row r="212" spans="1:12" x14ac:dyDescent="0.25">
      <c r="A212" s="3"/>
      <c r="B212" s="3"/>
      <c r="C212" s="22"/>
      <c r="D212" s="22"/>
      <c r="E212" s="22"/>
      <c r="F212" s="22"/>
      <c r="G212" s="22"/>
      <c r="H212" s="22"/>
      <c r="I212" s="22"/>
      <c r="J212" s="22"/>
      <c r="K212" s="22"/>
      <c r="L212" s="22"/>
    </row>
    <row r="213" spans="1:12" x14ac:dyDescent="0.25">
      <c r="A213" s="3"/>
      <c r="B213" s="3"/>
      <c r="C213" s="22"/>
      <c r="D213" s="22"/>
      <c r="E213" s="22"/>
      <c r="F213" s="22"/>
      <c r="G213" s="22"/>
      <c r="H213" s="22"/>
      <c r="I213" s="22"/>
      <c r="J213" s="22"/>
      <c r="K213" s="22"/>
      <c r="L213" s="22"/>
    </row>
    <row r="214" spans="1:12" x14ac:dyDescent="0.25">
      <c r="A214" s="3"/>
      <c r="B214" s="3"/>
      <c r="C214" s="22"/>
      <c r="D214" s="22"/>
      <c r="E214" s="22"/>
      <c r="F214" s="22"/>
      <c r="G214" s="22"/>
      <c r="H214" s="22"/>
      <c r="I214" s="22"/>
      <c r="J214" s="22"/>
      <c r="K214" s="22"/>
      <c r="L214" s="22"/>
    </row>
    <row r="215" spans="1:12" x14ac:dyDescent="0.25">
      <c r="A215" s="3"/>
      <c r="B215" s="3"/>
      <c r="C215" s="22"/>
      <c r="D215" s="22"/>
      <c r="E215" s="22"/>
      <c r="F215" s="22"/>
      <c r="G215" s="22"/>
      <c r="H215" s="22"/>
      <c r="I215" s="22"/>
      <c r="J215" s="22"/>
      <c r="K215" s="22"/>
      <c r="L215" s="22"/>
    </row>
    <row r="216" spans="1:12" x14ac:dyDescent="0.25">
      <c r="A216" s="3"/>
      <c r="B216" s="3"/>
      <c r="C216" s="22"/>
      <c r="D216" s="22"/>
      <c r="E216" s="22"/>
      <c r="F216" s="22"/>
      <c r="G216" s="22"/>
      <c r="H216" s="22"/>
      <c r="I216" s="22"/>
      <c r="J216" s="22"/>
      <c r="K216" s="22"/>
      <c r="L216" s="22"/>
    </row>
    <row r="217" spans="1:12" x14ac:dyDescent="0.25">
      <c r="A217" s="3"/>
      <c r="B217" s="3"/>
      <c r="C217" s="22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 x14ac:dyDescent="0.25">
      <c r="A218" s="3"/>
      <c r="B218" s="3"/>
      <c r="C218" s="22"/>
      <c r="D218" s="22"/>
      <c r="E218" s="22"/>
      <c r="F218" s="22"/>
      <c r="G218" s="22"/>
      <c r="H218" s="22"/>
      <c r="I218" s="22"/>
      <c r="J218" s="22"/>
      <c r="K218" s="22"/>
      <c r="L218" s="22"/>
    </row>
    <row r="219" spans="1:12" x14ac:dyDescent="0.25">
      <c r="A219" s="3"/>
      <c r="B219" s="3"/>
      <c r="C219" s="22"/>
      <c r="D219" s="22"/>
      <c r="E219" s="22"/>
      <c r="F219" s="22"/>
      <c r="G219" s="22"/>
      <c r="H219" s="22"/>
      <c r="I219" s="22"/>
      <c r="J219" s="22"/>
      <c r="K219" s="22"/>
      <c r="L219" s="22"/>
    </row>
    <row r="220" spans="1:12" x14ac:dyDescent="0.25">
      <c r="A220" s="3"/>
      <c r="B220" s="3"/>
      <c r="C220" s="22"/>
      <c r="D220" s="22"/>
      <c r="E220" s="22"/>
      <c r="F220" s="22"/>
      <c r="G220" s="22"/>
      <c r="H220" s="22"/>
      <c r="I220" s="22"/>
      <c r="J220" s="22"/>
      <c r="K220" s="22"/>
      <c r="L220" s="22"/>
    </row>
    <row r="221" spans="1:12" x14ac:dyDescent="0.25">
      <c r="A221" s="3"/>
      <c r="B221" s="3"/>
      <c r="C221" s="22"/>
      <c r="D221" s="22"/>
      <c r="E221" s="22"/>
      <c r="F221" s="22"/>
      <c r="G221" s="22"/>
      <c r="H221" s="22"/>
      <c r="I221" s="22"/>
      <c r="J221" s="22"/>
      <c r="K221" s="22"/>
      <c r="L221" s="22"/>
    </row>
    <row r="222" spans="1:12" x14ac:dyDescent="0.25">
      <c r="A222" s="3"/>
      <c r="B222" s="3"/>
      <c r="C222" s="22"/>
      <c r="D222" s="22"/>
      <c r="E222" s="22"/>
      <c r="F222" s="22"/>
      <c r="G222" s="22"/>
      <c r="H222" s="22"/>
      <c r="I222" s="22"/>
      <c r="J222" s="22"/>
      <c r="K222" s="22"/>
      <c r="L222" s="22"/>
    </row>
    <row r="223" spans="1:12" x14ac:dyDescent="0.25">
      <c r="A223" s="3"/>
      <c r="B223" s="3"/>
      <c r="C223" s="22"/>
      <c r="D223" s="22"/>
      <c r="E223" s="22"/>
      <c r="F223" s="22"/>
      <c r="G223" s="22"/>
      <c r="H223" s="22"/>
      <c r="I223" s="22"/>
      <c r="J223" s="22"/>
      <c r="K223" s="22"/>
      <c r="L223" s="22"/>
    </row>
    <row r="224" spans="1:12" x14ac:dyDescent="0.25">
      <c r="A224" s="3"/>
      <c r="B224" s="3"/>
      <c r="C224" s="22"/>
      <c r="D224" s="22"/>
      <c r="E224" s="22"/>
      <c r="F224" s="22"/>
      <c r="G224" s="22"/>
      <c r="H224" s="22"/>
      <c r="I224" s="22"/>
      <c r="J224" s="22"/>
      <c r="K224" s="22"/>
      <c r="L224" s="22"/>
    </row>
    <row r="225" spans="1:12" x14ac:dyDescent="0.25">
      <c r="A225" s="3"/>
      <c r="B225" s="3"/>
      <c r="C225" s="22"/>
      <c r="D225" s="22"/>
      <c r="E225" s="22"/>
      <c r="F225" s="22"/>
      <c r="G225" s="22"/>
      <c r="H225" s="22"/>
      <c r="I225" s="22"/>
      <c r="J225" s="22"/>
      <c r="K225" s="22"/>
      <c r="L225" s="22"/>
    </row>
    <row r="226" spans="1:12" x14ac:dyDescent="0.25">
      <c r="A226" s="3"/>
      <c r="B226" s="3"/>
      <c r="C226" s="22"/>
      <c r="D226" s="22"/>
      <c r="E226" s="22"/>
      <c r="F226" s="22"/>
      <c r="G226" s="22"/>
      <c r="H226" s="22"/>
      <c r="I226" s="22"/>
      <c r="J226" s="22"/>
      <c r="K226" s="22"/>
      <c r="L226" s="22"/>
    </row>
    <row r="227" spans="1:12" x14ac:dyDescent="0.25">
      <c r="A227" s="3"/>
      <c r="B227" s="3"/>
      <c r="C227" s="22"/>
      <c r="D227" s="22"/>
      <c r="E227" s="22"/>
      <c r="F227" s="22"/>
      <c r="G227" s="22"/>
      <c r="H227" s="22"/>
      <c r="I227" s="22"/>
      <c r="J227" s="22"/>
      <c r="K227" s="22"/>
      <c r="L227" s="22"/>
    </row>
    <row r="228" spans="1:12" x14ac:dyDescent="0.25">
      <c r="A228" s="3"/>
      <c r="B228" s="3"/>
      <c r="C228" s="22"/>
      <c r="D228" s="22"/>
      <c r="E228" s="22"/>
      <c r="F228" s="22"/>
      <c r="G228" s="22"/>
      <c r="H228" s="22"/>
      <c r="I228" s="22"/>
      <c r="J228" s="22"/>
      <c r="K228" s="22"/>
      <c r="L228" s="22"/>
    </row>
    <row r="229" spans="1:12" x14ac:dyDescent="0.25">
      <c r="A229" s="3"/>
      <c r="B229" s="3"/>
      <c r="C229" s="22"/>
      <c r="D229" s="22"/>
      <c r="E229" s="22"/>
      <c r="F229" s="22"/>
      <c r="G229" s="22"/>
      <c r="H229" s="22"/>
      <c r="I229" s="22"/>
      <c r="J229" s="22"/>
      <c r="K229" s="22"/>
      <c r="L229" s="22"/>
    </row>
    <row r="230" spans="1:12" x14ac:dyDescent="0.25">
      <c r="A230" s="3"/>
      <c r="B230" s="3"/>
      <c r="C230" s="22"/>
      <c r="D230" s="22"/>
      <c r="E230" s="22"/>
      <c r="F230" s="22"/>
      <c r="G230" s="22"/>
      <c r="H230" s="22"/>
      <c r="I230" s="22"/>
      <c r="J230" s="22"/>
      <c r="K230" s="22"/>
      <c r="L230" s="22"/>
    </row>
    <row r="231" spans="1:12" x14ac:dyDescent="0.25">
      <c r="A231" s="3"/>
      <c r="B231" s="3"/>
      <c r="C231" s="22"/>
      <c r="D231" s="22"/>
      <c r="E231" s="22"/>
      <c r="F231" s="22"/>
      <c r="G231" s="22"/>
      <c r="H231" s="22"/>
      <c r="I231" s="22"/>
      <c r="J231" s="22"/>
      <c r="K231" s="22"/>
      <c r="L231" s="22"/>
    </row>
    <row r="232" spans="1:12" x14ac:dyDescent="0.25">
      <c r="A232" s="3"/>
      <c r="B232" s="3"/>
      <c r="C232" s="22"/>
      <c r="D232" s="22"/>
      <c r="E232" s="22"/>
      <c r="F232" s="22"/>
      <c r="G232" s="22"/>
      <c r="H232" s="22"/>
      <c r="I232" s="22"/>
      <c r="J232" s="22"/>
      <c r="K232" s="22"/>
      <c r="L232" s="22"/>
    </row>
    <row r="233" spans="1:12" x14ac:dyDescent="0.25">
      <c r="A233" s="3"/>
      <c r="B233" s="3"/>
      <c r="C233" s="22"/>
      <c r="D233" s="22"/>
      <c r="E233" s="22"/>
      <c r="F233" s="22"/>
      <c r="G233" s="22"/>
      <c r="H233" s="22"/>
      <c r="I233" s="22"/>
      <c r="J233" s="22"/>
      <c r="K233" s="22"/>
      <c r="L233" s="22"/>
    </row>
    <row r="234" spans="1:12" x14ac:dyDescent="0.25">
      <c r="A234" s="3"/>
      <c r="B234" s="3"/>
      <c r="C234" s="22"/>
      <c r="D234" s="22"/>
      <c r="E234" s="22"/>
      <c r="F234" s="22"/>
      <c r="G234" s="22"/>
      <c r="H234" s="22"/>
      <c r="I234" s="22"/>
      <c r="J234" s="22"/>
      <c r="K234" s="22"/>
      <c r="L234" s="22"/>
    </row>
    <row r="235" spans="1:12" x14ac:dyDescent="0.25">
      <c r="A235" s="3"/>
      <c r="B235" s="3"/>
      <c r="C235" s="22"/>
      <c r="D235" s="22"/>
      <c r="E235" s="22"/>
      <c r="F235" s="22"/>
      <c r="G235" s="22"/>
      <c r="H235" s="22"/>
      <c r="I235" s="22"/>
      <c r="J235" s="22"/>
      <c r="K235" s="22"/>
      <c r="L235" s="22"/>
    </row>
    <row r="236" spans="1:12" x14ac:dyDescent="0.25">
      <c r="A236" s="3"/>
      <c r="B236" s="3"/>
      <c r="C236" s="22"/>
      <c r="D236" s="22"/>
      <c r="E236" s="22"/>
      <c r="F236" s="22"/>
      <c r="G236" s="22"/>
      <c r="H236" s="22"/>
      <c r="I236" s="22"/>
      <c r="J236" s="22"/>
      <c r="K236" s="22"/>
      <c r="L236" s="22"/>
    </row>
    <row r="237" spans="1:12" x14ac:dyDescent="0.25">
      <c r="A237" s="3"/>
      <c r="B237" s="3"/>
      <c r="C237" s="22"/>
      <c r="D237" s="22"/>
      <c r="E237" s="22"/>
      <c r="F237" s="22"/>
      <c r="G237" s="22"/>
      <c r="H237" s="22"/>
      <c r="I237" s="22"/>
      <c r="J237" s="22"/>
      <c r="K237" s="22"/>
      <c r="L237" s="22"/>
    </row>
    <row r="238" spans="1:12" x14ac:dyDescent="0.25">
      <c r="A238" s="3"/>
      <c r="B238" s="3"/>
      <c r="C238" s="22"/>
      <c r="D238" s="22"/>
      <c r="E238" s="22"/>
      <c r="F238" s="22"/>
      <c r="G238" s="22"/>
      <c r="H238" s="22"/>
      <c r="I238" s="22"/>
      <c r="J238" s="22"/>
      <c r="K238" s="22"/>
      <c r="L238" s="22"/>
    </row>
    <row r="239" spans="1:12" x14ac:dyDescent="0.25">
      <c r="A239" s="3"/>
      <c r="B239" s="3"/>
      <c r="C239" s="22"/>
      <c r="D239" s="22"/>
      <c r="E239" s="22"/>
      <c r="F239" s="22"/>
      <c r="G239" s="22"/>
      <c r="H239" s="22"/>
      <c r="I239" s="22"/>
      <c r="J239" s="22"/>
      <c r="K239" s="22"/>
      <c r="L239" s="22"/>
    </row>
    <row r="240" spans="1:12" x14ac:dyDescent="0.25">
      <c r="A240" s="3"/>
      <c r="B240" s="3"/>
      <c r="C240" s="22"/>
      <c r="D240" s="22"/>
      <c r="E240" s="22"/>
      <c r="F240" s="22"/>
      <c r="G240" s="22"/>
      <c r="H240" s="22"/>
      <c r="I240" s="22"/>
      <c r="J240" s="22"/>
      <c r="K240" s="22"/>
      <c r="L240" s="22"/>
    </row>
    <row r="241" spans="1:12" x14ac:dyDescent="0.25">
      <c r="A241" s="3"/>
      <c r="B241" s="3"/>
      <c r="C241" s="22"/>
      <c r="D241" s="22"/>
      <c r="E241" s="22"/>
      <c r="F241" s="22"/>
      <c r="G241" s="22"/>
      <c r="H241" s="22"/>
      <c r="I241" s="22"/>
      <c r="J241" s="22"/>
      <c r="K241" s="22"/>
      <c r="L241" s="22"/>
    </row>
    <row r="242" spans="1:12" x14ac:dyDescent="0.25">
      <c r="A242" s="3"/>
      <c r="B242" s="3"/>
      <c r="C242" s="22"/>
      <c r="D242" s="22"/>
      <c r="E242" s="22"/>
      <c r="F242" s="22"/>
      <c r="G242" s="22"/>
      <c r="H242" s="22"/>
      <c r="I242" s="22"/>
      <c r="J242" s="22"/>
      <c r="K242" s="22"/>
      <c r="L242" s="22"/>
    </row>
    <row r="243" spans="1:12" x14ac:dyDescent="0.25">
      <c r="A243" s="3"/>
      <c r="B243" s="3"/>
      <c r="C243" s="22"/>
      <c r="D243" s="22"/>
      <c r="E243" s="22"/>
      <c r="F243" s="22"/>
      <c r="G243" s="22"/>
      <c r="H243" s="22"/>
      <c r="I243" s="22"/>
      <c r="J243" s="22"/>
      <c r="K243" s="22"/>
      <c r="L243" s="22"/>
    </row>
    <row r="244" spans="1:12" x14ac:dyDescent="0.25">
      <c r="A244" s="3"/>
      <c r="B244" s="3"/>
      <c r="C244" s="22"/>
      <c r="D244" s="22"/>
      <c r="E244" s="22"/>
      <c r="F244" s="22"/>
      <c r="G244" s="22"/>
      <c r="H244" s="22"/>
      <c r="I244" s="22"/>
      <c r="J244" s="22"/>
      <c r="K244" s="22"/>
      <c r="L244" s="22"/>
    </row>
    <row r="245" spans="1:12" x14ac:dyDescent="0.25">
      <c r="A245" s="3"/>
      <c r="B245" s="3"/>
      <c r="C245" s="22"/>
      <c r="D245" s="22"/>
      <c r="E245" s="22"/>
      <c r="F245" s="22"/>
      <c r="G245" s="22"/>
      <c r="H245" s="22"/>
      <c r="I245" s="22"/>
      <c r="J245" s="22"/>
      <c r="K245" s="22"/>
      <c r="L245" s="22"/>
    </row>
    <row r="246" spans="1:12" x14ac:dyDescent="0.25">
      <c r="A246" s="3"/>
      <c r="B246" s="3"/>
      <c r="C246" s="22"/>
      <c r="D246" s="22"/>
      <c r="E246" s="22"/>
      <c r="F246" s="22"/>
      <c r="G246" s="22"/>
      <c r="H246" s="22"/>
      <c r="I246" s="22"/>
      <c r="J246" s="22"/>
      <c r="K246" s="22"/>
      <c r="L246" s="22"/>
    </row>
    <row r="247" spans="1:12" x14ac:dyDescent="0.25">
      <c r="A247" s="3"/>
      <c r="B247" s="3"/>
      <c r="C247" s="22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 x14ac:dyDescent="0.25">
      <c r="A248" s="3"/>
      <c r="B248" s="3"/>
      <c r="C248" s="22"/>
      <c r="D248" s="22"/>
      <c r="E248" s="22"/>
      <c r="F248" s="22"/>
      <c r="G248" s="22"/>
      <c r="H248" s="22"/>
      <c r="I248" s="22"/>
      <c r="J248" s="22"/>
      <c r="K248" s="22"/>
      <c r="L248" s="22"/>
    </row>
    <row r="249" spans="1:12" x14ac:dyDescent="0.25">
      <c r="A249" s="3"/>
      <c r="B249" s="3"/>
      <c r="C249" s="22"/>
      <c r="D249" s="22"/>
      <c r="E249" s="22"/>
      <c r="F249" s="22"/>
      <c r="G249" s="22"/>
      <c r="H249" s="22"/>
      <c r="I249" s="22"/>
      <c r="J249" s="22"/>
      <c r="K249" s="22"/>
      <c r="L249" s="22"/>
    </row>
    <row r="250" spans="1:12" x14ac:dyDescent="0.25">
      <c r="A250" s="3"/>
      <c r="B250" s="3"/>
      <c r="C250" s="22"/>
      <c r="D250" s="22"/>
      <c r="E250" s="22"/>
      <c r="F250" s="22"/>
      <c r="G250" s="22"/>
      <c r="H250" s="22"/>
      <c r="I250" s="22"/>
      <c r="J250" s="22"/>
      <c r="K250" s="22"/>
      <c r="L250" s="22"/>
    </row>
    <row r="251" spans="1:12" x14ac:dyDescent="0.25">
      <c r="A251" s="3"/>
      <c r="B251" s="3"/>
      <c r="C251" s="22"/>
      <c r="D251" s="22"/>
      <c r="E251" s="22"/>
      <c r="F251" s="22"/>
      <c r="G251" s="22"/>
      <c r="H251" s="22"/>
      <c r="I251" s="22"/>
      <c r="J251" s="22"/>
      <c r="K251" s="22"/>
      <c r="L251" s="22"/>
    </row>
    <row r="252" spans="1:12" x14ac:dyDescent="0.25">
      <c r="A252" s="3"/>
      <c r="B252" s="3"/>
      <c r="C252" s="22"/>
      <c r="D252" s="22"/>
      <c r="E252" s="22"/>
      <c r="F252" s="22"/>
      <c r="G252" s="22"/>
      <c r="H252" s="22"/>
      <c r="I252" s="22"/>
      <c r="J252" s="22"/>
      <c r="K252" s="22"/>
      <c r="L252" s="22"/>
    </row>
    <row r="253" spans="1:12" x14ac:dyDescent="0.25">
      <c r="A253" s="3"/>
      <c r="B253" s="3"/>
      <c r="C253" s="22"/>
      <c r="D253" s="22"/>
      <c r="E253" s="22"/>
      <c r="F253" s="22"/>
      <c r="G253" s="22"/>
      <c r="H253" s="22"/>
      <c r="I253" s="22"/>
      <c r="J253" s="22"/>
      <c r="K253" s="22"/>
      <c r="L253" s="22"/>
    </row>
    <row r="254" spans="1:12" x14ac:dyDescent="0.25">
      <c r="A254" s="3"/>
      <c r="B254" s="3"/>
      <c r="C254" s="22"/>
      <c r="D254" s="22"/>
      <c r="E254" s="22"/>
      <c r="F254" s="22"/>
      <c r="G254" s="22"/>
      <c r="H254" s="22"/>
      <c r="I254" s="22"/>
      <c r="J254" s="22"/>
      <c r="K254" s="22"/>
      <c r="L254" s="22"/>
    </row>
    <row r="255" spans="1:12" x14ac:dyDescent="0.25">
      <c r="A255" s="3"/>
      <c r="B255" s="3"/>
      <c r="C255" s="22"/>
      <c r="D255" s="22"/>
      <c r="E255" s="22"/>
      <c r="F255" s="22"/>
      <c r="G255" s="22"/>
      <c r="H255" s="22"/>
      <c r="I255" s="22"/>
      <c r="J255" s="22"/>
      <c r="K255" s="22"/>
      <c r="L255" s="22"/>
    </row>
    <row r="256" spans="1:12" x14ac:dyDescent="0.25">
      <c r="A256" s="3"/>
      <c r="B256" s="3"/>
      <c r="C256" s="22"/>
      <c r="D256" s="22"/>
      <c r="E256" s="22"/>
      <c r="F256" s="22"/>
      <c r="G256" s="22"/>
      <c r="H256" s="22"/>
      <c r="I256" s="22"/>
      <c r="J256" s="22"/>
      <c r="K256" s="22"/>
      <c r="L256" s="22"/>
    </row>
    <row r="257" spans="1:12" x14ac:dyDescent="0.25">
      <c r="A257" s="3"/>
      <c r="B257" s="3"/>
      <c r="C257" s="22"/>
      <c r="D257" s="22"/>
      <c r="E257" s="22"/>
      <c r="F257" s="22"/>
      <c r="G257" s="22"/>
      <c r="H257" s="22"/>
      <c r="I257" s="22"/>
      <c r="J257" s="22"/>
      <c r="K257" s="22"/>
      <c r="L257" s="22"/>
    </row>
    <row r="258" spans="1:12" x14ac:dyDescent="0.25">
      <c r="A258" s="3"/>
      <c r="B258" s="3"/>
      <c r="C258" s="22"/>
      <c r="D258" s="22"/>
      <c r="E258" s="22"/>
      <c r="F258" s="22"/>
      <c r="G258" s="22"/>
      <c r="H258" s="22"/>
      <c r="I258" s="22"/>
      <c r="J258" s="22"/>
      <c r="K258" s="22"/>
      <c r="L258" s="22"/>
    </row>
    <row r="259" spans="1:12" x14ac:dyDescent="0.25">
      <c r="A259" s="3"/>
      <c r="B259" s="3"/>
      <c r="C259" s="22"/>
      <c r="D259" s="22"/>
      <c r="E259" s="22"/>
      <c r="F259" s="22"/>
      <c r="G259" s="22"/>
      <c r="H259" s="22"/>
      <c r="I259" s="22"/>
      <c r="J259" s="22"/>
      <c r="K259" s="22"/>
      <c r="L259" s="22"/>
    </row>
    <row r="260" spans="1:12" x14ac:dyDescent="0.25">
      <c r="A260" s="3"/>
      <c r="B260" s="3"/>
      <c r="C260" s="22"/>
      <c r="D260" s="22"/>
      <c r="E260" s="22"/>
      <c r="F260" s="22"/>
      <c r="G260" s="22"/>
      <c r="H260" s="22"/>
      <c r="I260" s="22"/>
      <c r="J260" s="22"/>
      <c r="K260" s="22"/>
      <c r="L260" s="22"/>
    </row>
    <row r="261" spans="1:12" x14ac:dyDescent="0.25">
      <c r="A261" s="3"/>
      <c r="B261" s="3"/>
      <c r="C261" s="22"/>
      <c r="D261" s="22"/>
      <c r="E261" s="22"/>
      <c r="F261" s="22"/>
      <c r="G261" s="22"/>
      <c r="H261" s="22"/>
      <c r="I261" s="22"/>
      <c r="J261" s="22"/>
      <c r="K261" s="22"/>
      <c r="L261" s="22"/>
    </row>
    <row r="262" spans="1:12" x14ac:dyDescent="0.25">
      <c r="A262" s="3"/>
      <c r="B262" s="3"/>
      <c r="C262" s="22"/>
      <c r="D262" s="22"/>
      <c r="E262" s="22"/>
      <c r="F262" s="22"/>
      <c r="G262" s="22"/>
      <c r="H262" s="22"/>
      <c r="I262" s="22"/>
      <c r="J262" s="22"/>
      <c r="K262" s="22"/>
      <c r="L262" s="22"/>
    </row>
    <row r="263" spans="1:12" x14ac:dyDescent="0.25">
      <c r="A263" s="3"/>
      <c r="B263" s="3"/>
      <c r="C263" s="22"/>
      <c r="D263" s="22"/>
      <c r="E263" s="22"/>
      <c r="F263" s="22"/>
      <c r="G263" s="22"/>
      <c r="H263" s="22"/>
      <c r="I263" s="22"/>
      <c r="J263" s="22"/>
      <c r="K263" s="22"/>
      <c r="L263" s="22"/>
    </row>
    <row r="264" spans="1:12" x14ac:dyDescent="0.25">
      <c r="A264" s="3"/>
      <c r="B264" s="3"/>
      <c r="C264" s="22"/>
      <c r="D264" s="22"/>
      <c r="E264" s="22"/>
      <c r="F264" s="22"/>
      <c r="G264" s="22"/>
      <c r="H264" s="22"/>
      <c r="I264" s="22"/>
      <c r="J264" s="22"/>
      <c r="K264" s="22"/>
      <c r="L264" s="22"/>
    </row>
    <row r="265" spans="1:12" x14ac:dyDescent="0.25">
      <c r="A265" s="3"/>
      <c r="B265" s="3"/>
      <c r="C265" s="22"/>
      <c r="D265" s="22"/>
      <c r="E265" s="22"/>
      <c r="F265" s="22"/>
      <c r="G265" s="22"/>
      <c r="H265" s="22"/>
      <c r="I265" s="22"/>
      <c r="J265" s="22"/>
      <c r="K265" s="22"/>
      <c r="L265" s="22"/>
    </row>
    <row r="266" spans="1:12" x14ac:dyDescent="0.25">
      <c r="A266" s="3"/>
      <c r="B266" s="3"/>
      <c r="C266" s="22"/>
      <c r="D266" s="22"/>
      <c r="E266" s="22"/>
      <c r="F266" s="22"/>
      <c r="G266" s="22"/>
      <c r="H266" s="22"/>
      <c r="I266" s="22"/>
      <c r="J266" s="22"/>
      <c r="K266" s="22"/>
      <c r="L266" s="22"/>
    </row>
    <row r="267" spans="1:12" x14ac:dyDescent="0.25">
      <c r="A267" s="3"/>
      <c r="B267" s="3"/>
      <c r="C267" s="22"/>
      <c r="D267" s="22"/>
      <c r="E267" s="22"/>
      <c r="F267" s="22"/>
      <c r="G267" s="22"/>
      <c r="H267" s="22"/>
      <c r="I267" s="22"/>
      <c r="J267" s="22"/>
      <c r="K267" s="22"/>
      <c r="L267" s="22"/>
    </row>
    <row r="268" spans="1:12" x14ac:dyDescent="0.25">
      <c r="A268" s="3"/>
      <c r="B268" s="3"/>
      <c r="C268" s="22"/>
      <c r="D268" s="22"/>
      <c r="E268" s="22"/>
      <c r="F268" s="22"/>
      <c r="G268" s="22"/>
      <c r="H268" s="22"/>
      <c r="I268" s="22"/>
      <c r="J268" s="22"/>
      <c r="K268" s="22"/>
      <c r="L268" s="22"/>
    </row>
    <row r="269" spans="1:12" x14ac:dyDescent="0.25">
      <c r="A269" s="3"/>
      <c r="B269" s="3"/>
      <c r="C269" s="22"/>
      <c r="D269" s="22"/>
      <c r="E269" s="22"/>
      <c r="F269" s="22"/>
      <c r="G269" s="22"/>
      <c r="H269" s="22"/>
      <c r="I269" s="22"/>
      <c r="J269" s="22"/>
      <c r="K269" s="22"/>
      <c r="L269" s="22"/>
    </row>
    <row r="270" spans="1:12" x14ac:dyDescent="0.25">
      <c r="A270" s="3"/>
      <c r="B270" s="3"/>
      <c r="C270" s="22"/>
      <c r="D270" s="22"/>
      <c r="E270" s="22"/>
      <c r="F270" s="22"/>
      <c r="G270" s="22"/>
      <c r="H270" s="22"/>
      <c r="I270" s="22"/>
      <c r="J270" s="22"/>
      <c r="K270" s="22"/>
      <c r="L270" s="22"/>
    </row>
    <row r="271" spans="1:12" x14ac:dyDescent="0.25">
      <c r="A271" s="3"/>
      <c r="B271" s="3"/>
      <c r="C271" s="22"/>
      <c r="D271" s="22"/>
      <c r="E271" s="22"/>
      <c r="F271" s="22"/>
      <c r="G271" s="22"/>
      <c r="H271" s="22"/>
      <c r="I271" s="22"/>
      <c r="J271" s="22"/>
      <c r="K271" s="22"/>
      <c r="L271" s="22"/>
    </row>
    <row r="272" spans="1:12" x14ac:dyDescent="0.25">
      <c r="A272" s="3"/>
      <c r="B272" s="3"/>
      <c r="C272" s="22"/>
      <c r="D272" s="22"/>
      <c r="E272" s="22"/>
      <c r="F272" s="22"/>
      <c r="G272" s="22"/>
      <c r="H272" s="22"/>
      <c r="I272" s="22"/>
      <c r="J272" s="22"/>
      <c r="K272" s="22"/>
      <c r="L272" s="22"/>
    </row>
    <row r="273" spans="1:12" x14ac:dyDescent="0.25">
      <c r="A273" s="3"/>
      <c r="B273" s="3"/>
      <c r="C273" s="22"/>
      <c r="D273" s="22"/>
      <c r="E273" s="22"/>
      <c r="F273" s="22"/>
      <c r="G273" s="22"/>
      <c r="H273" s="22"/>
      <c r="I273" s="22"/>
      <c r="J273" s="22"/>
      <c r="K273" s="22"/>
      <c r="L273" s="22"/>
    </row>
    <row r="274" spans="1:12" x14ac:dyDescent="0.25">
      <c r="A274" s="3"/>
      <c r="B274" s="3"/>
      <c r="C274" s="22"/>
      <c r="D274" s="22"/>
      <c r="E274" s="22"/>
      <c r="F274" s="22"/>
      <c r="G274" s="22"/>
      <c r="H274" s="22"/>
      <c r="I274" s="22"/>
      <c r="J274" s="22"/>
      <c r="K274" s="22"/>
      <c r="L274" s="22"/>
    </row>
    <row r="275" spans="1:12" x14ac:dyDescent="0.25">
      <c r="A275" s="3"/>
      <c r="B275" s="3"/>
      <c r="C275" s="22"/>
      <c r="D275" s="22"/>
      <c r="E275" s="22"/>
      <c r="F275" s="22"/>
      <c r="G275" s="22"/>
      <c r="H275" s="22"/>
      <c r="I275" s="22"/>
      <c r="J275" s="22"/>
      <c r="K275" s="22"/>
      <c r="L275" s="22"/>
    </row>
    <row r="276" spans="1:12" x14ac:dyDescent="0.25">
      <c r="A276" s="3"/>
      <c r="B276" s="3"/>
      <c r="C276" s="22"/>
      <c r="D276" s="22"/>
      <c r="E276" s="22"/>
      <c r="F276" s="22"/>
      <c r="G276" s="22"/>
      <c r="H276" s="22"/>
      <c r="I276" s="22"/>
      <c r="J276" s="22"/>
      <c r="K276" s="22"/>
      <c r="L276" s="22"/>
    </row>
    <row r="277" spans="1:12" x14ac:dyDescent="0.25">
      <c r="A277" s="3"/>
      <c r="B277" s="3"/>
      <c r="C277" s="22"/>
      <c r="D277" s="22"/>
      <c r="E277" s="22"/>
      <c r="F277" s="22"/>
      <c r="G277" s="22"/>
      <c r="H277" s="22"/>
      <c r="I277" s="22"/>
      <c r="J277" s="22"/>
      <c r="K277" s="22"/>
      <c r="L277" s="22"/>
    </row>
    <row r="278" spans="1:12" x14ac:dyDescent="0.25">
      <c r="A278" s="3"/>
      <c r="B278" s="3"/>
      <c r="C278" s="22"/>
      <c r="D278" s="22"/>
      <c r="E278" s="22"/>
      <c r="F278" s="22"/>
      <c r="G278" s="22"/>
      <c r="H278" s="22"/>
      <c r="I278" s="22"/>
      <c r="J278" s="22"/>
      <c r="K278" s="22"/>
      <c r="L278" s="22"/>
    </row>
    <row r="279" spans="1:12" x14ac:dyDescent="0.25">
      <c r="A279" s="3"/>
      <c r="B279" s="3"/>
      <c r="C279" s="22"/>
      <c r="D279" s="22"/>
      <c r="E279" s="22"/>
      <c r="F279" s="22"/>
      <c r="G279" s="22"/>
      <c r="H279" s="22"/>
      <c r="I279" s="22"/>
      <c r="J279" s="22"/>
      <c r="K279" s="22"/>
      <c r="L279" s="22"/>
    </row>
    <row r="280" spans="1:12" x14ac:dyDescent="0.25">
      <c r="A280" s="3"/>
      <c r="B280" s="3"/>
      <c r="C280" s="22"/>
      <c r="D280" s="22"/>
      <c r="E280" s="22"/>
      <c r="F280" s="22"/>
      <c r="G280" s="22"/>
      <c r="H280" s="22"/>
      <c r="I280" s="22"/>
      <c r="J280" s="22"/>
      <c r="K280" s="22"/>
      <c r="L280" s="22"/>
    </row>
    <row r="281" spans="1:12" x14ac:dyDescent="0.25">
      <c r="A281" s="3"/>
      <c r="B281" s="3"/>
      <c r="C281" s="22"/>
      <c r="D281" s="22"/>
      <c r="E281" s="22"/>
      <c r="F281" s="22"/>
      <c r="G281" s="22"/>
      <c r="H281" s="22"/>
      <c r="I281" s="22"/>
      <c r="J281" s="22"/>
      <c r="K281" s="22"/>
      <c r="L281" s="22"/>
    </row>
    <row r="282" spans="1:12" x14ac:dyDescent="0.25">
      <c r="A282" s="3"/>
      <c r="B282" s="3"/>
      <c r="C282" s="22"/>
      <c r="D282" s="22"/>
      <c r="E282" s="22"/>
      <c r="F282" s="22"/>
      <c r="G282" s="22"/>
      <c r="H282" s="22"/>
      <c r="I282" s="22"/>
      <c r="J282" s="22"/>
      <c r="K282" s="22"/>
      <c r="L282" s="22"/>
    </row>
    <row r="283" spans="1:12" x14ac:dyDescent="0.25">
      <c r="A283" s="3"/>
      <c r="B283" s="3"/>
      <c r="C283" s="22"/>
      <c r="D283" s="22"/>
      <c r="E283" s="22"/>
      <c r="F283" s="22"/>
      <c r="G283" s="22"/>
      <c r="H283" s="22"/>
      <c r="I283" s="22"/>
      <c r="J283" s="22"/>
      <c r="K283" s="22"/>
      <c r="L283" s="22"/>
    </row>
    <row r="284" spans="1:12" x14ac:dyDescent="0.25">
      <c r="A284" s="3"/>
      <c r="B284" s="3"/>
      <c r="C284" s="22"/>
      <c r="D284" s="22"/>
      <c r="E284" s="22"/>
      <c r="F284" s="22"/>
      <c r="G284" s="22"/>
      <c r="H284" s="22"/>
      <c r="I284" s="22"/>
      <c r="J284" s="22"/>
      <c r="K284" s="22"/>
      <c r="L284" s="22"/>
    </row>
    <row r="285" spans="1:12" x14ac:dyDescent="0.25">
      <c r="A285" s="3"/>
      <c r="B285" s="3"/>
      <c r="C285" s="22"/>
      <c r="D285" s="22"/>
      <c r="E285" s="22"/>
      <c r="F285" s="22"/>
      <c r="G285" s="22"/>
      <c r="H285" s="22"/>
      <c r="I285" s="22"/>
      <c r="J285" s="22"/>
      <c r="K285" s="22"/>
      <c r="L285" s="22"/>
    </row>
    <row r="286" spans="1:12" x14ac:dyDescent="0.25">
      <c r="A286" s="3"/>
      <c r="B286" s="3"/>
      <c r="C286" s="22"/>
      <c r="D286" s="22"/>
      <c r="E286" s="22"/>
      <c r="F286" s="22"/>
      <c r="G286" s="22"/>
      <c r="H286" s="22"/>
      <c r="I286" s="22"/>
      <c r="J286" s="22"/>
      <c r="K286" s="22"/>
      <c r="L286" s="22"/>
    </row>
    <row r="287" spans="1:12" x14ac:dyDescent="0.25">
      <c r="A287" s="3"/>
      <c r="B287" s="3"/>
      <c r="C287" s="22"/>
      <c r="D287" s="22"/>
      <c r="E287" s="22"/>
      <c r="F287" s="22"/>
      <c r="G287" s="22"/>
      <c r="H287" s="22"/>
      <c r="I287" s="22"/>
      <c r="J287" s="22"/>
      <c r="K287" s="22"/>
      <c r="L287" s="22"/>
    </row>
    <row r="288" spans="1:12" x14ac:dyDescent="0.25">
      <c r="A288" s="3"/>
      <c r="B288" s="3"/>
      <c r="C288" s="22"/>
      <c r="D288" s="22"/>
      <c r="E288" s="22"/>
      <c r="F288" s="22"/>
      <c r="G288" s="22"/>
      <c r="H288" s="22"/>
      <c r="I288" s="22"/>
      <c r="J288" s="22"/>
      <c r="K288" s="22"/>
      <c r="L288" s="22"/>
    </row>
    <row r="289" spans="1:12" x14ac:dyDescent="0.25">
      <c r="A289" s="3"/>
      <c r="B289" s="3"/>
      <c r="C289" s="22"/>
      <c r="D289" s="22"/>
      <c r="E289" s="22"/>
      <c r="F289" s="22"/>
      <c r="G289" s="22"/>
      <c r="H289" s="22"/>
      <c r="I289" s="22"/>
      <c r="J289" s="22"/>
      <c r="K289" s="22"/>
      <c r="L289" s="22"/>
    </row>
    <row r="290" spans="1:12" x14ac:dyDescent="0.25">
      <c r="A290" s="3"/>
      <c r="B290" s="3"/>
      <c r="C290" s="22"/>
      <c r="D290" s="22"/>
      <c r="E290" s="22"/>
      <c r="F290" s="22"/>
      <c r="G290" s="22"/>
      <c r="H290" s="22"/>
      <c r="I290" s="22"/>
      <c r="J290" s="22"/>
      <c r="K290" s="22"/>
      <c r="L290" s="22"/>
    </row>
    <row r="291" spans="1:12" x14ac:dyDescent="0.25">
      <c r="A291" s="3"/>
      <c r="B291" s="3"/>
      <c r="C291" s="22"/>
      <c r="D291" s="22"/>
      <c r="E291" s="22"/>
      <c r="F291" s="22"/>
      <c r="G291" s="22"/>
      <c r="H291" s="22"/>
      <c r="I291" s="22"/>
      <c r="J291" s="22"/>
      <c r="K291" s="22"/>
      <c r="L291" s="22"/>
    </row>
    <row r="292" spans="1:12" x14ac:dyDescent="0.25">
      <c r="A292" s="3"/>
      <c r="B292" s="3"/>
      <c r="C292" s="22"/>
      <c r="D292" s="22"/>
      <c r="E292" s="22"/>
      <c r="F292" s="22"/>
      <c r="G292" s="22"/>
      <c r="H292" s="22"/>
      <c r="I292" s="22"/>
      <c r="J292" s="22"/>
      <c r="K292" s="22"/>
      <c r="L292" s="22"/>
    </row>
    <row r="293" spans="1:12" x14ac:dyDescent="0.25">
      <c r="A293" s="3"/>
      <c r="B293" s="3"/>
      <c r="C293" s="22"/>
      <c r="D293" s="22"/>
      <c r="E293" s="22"/>
      <c r="F293" s="22"/>
      <c r="G293" s="22"/>
      <c r="H293" s="22"/>
      <c r="I293" s="22"/>
      <c r="J293" s="22"/>
      <c r="K293" s="22"/>
      <c r="L293" s="22"/>
    </row>
    <row r="294" spans="1:12" x14ac:dyDescent="0.25">
      <c r="A294" s="3"/>
      <c r="B294" s="3"/>
      <c r="C294" s="22"/>
      <c r="D294" s="22"/>
      <c r="E294" s="22"/>
      <c r="F294" s="22"/>
      <c r="G294" s="22"/>
      <c r="H294" s="22"/>
      <c r="I294" s="22"/>
      <c r="J294" s="22"/>
      <c r="K294" s="22"/>
      <c r="L294" s="22"/>
    </row>
    <row r="295" spans="1:12" x14ac:dyDescent="0.25">
      <c r="A295" s="3"/>
      <c r="B295" s="3"/>
      <c r="C295" s="22"/>
      <c r="D295" s="22"/>
      <c r="E295" s="22"/>
      <c r="F295" s="22"/>
      <c r="G295" s="22"/>
      <c r="H295" s="22"/>
      <c r="I295" s="22"/>
      <c r="J295" s="22"/>
      <c r="K295" s="22"/>
      <c r="L295" s="22"/>
    </row>
    <row r="296" spans="1:12" x14ac:dyDescent="0.25">
      <c r="A296" s="3"/>
      <c r="B296" s="3"/>
      <c r="C296" s="22"/>
      <c r="D296" s="22"/>
      <c r="E296" s="22"/>
      <c r="F296" s="22"/>
      <c r="G296" s="22"/>
      <c r="H296" s="22"/>
      <c r="I296" s="22"/>
      <c r="J296" s="22"/>
      <c r="K296" s="22"/>
      <c r="L296" s="22"/>
    </row>
    <row r="297" spans="1:12" x14ac:dyDescent="0.25">
      <c r="A297" s="3"/>
      <c r="B297" s="3"/>
      <c r="C297" s="22"/>
      <c r="D297" s="22"/>
      <c r="E297" s="22"/>
      <c r="F297" s="22"/>
      <c r="G297" s="22"/>
      <c r="H297" s="22"/>
      <c r="I297" s="22"/>
      <c r="J297" s="22"/>
      <c r="K297" s="22"/>
      <c r="L297" s="22"/>
    </row>
    <row r="298" spans="1:12" x14ac:dyDescent="0.25">
      <c r="A298" s="3"/>
      <c r="B298" s="3"/>
      <c r="C298" s="22"/>
      <c r="D298" s="22"/>
      <c r="E298" s="22"/>
      <c r="F298" s="22"/>
      <c r="G298" s="22"/>
      <c r="H298" s="22"/>
      <c r="I298" s="22"/>
      <c r="J298" s="22"/>
      <c r="K298" s="22"/>
      <c r="L298" s="22"/>
    </row>
    <row r="299" spans="1:12" x14ac:dyDescent="0.25">
      <c r="A299" s="3"/>
      <c r="B299" s="3"/>
      <c r="C299" s="22"/>
      <c r="D299" s="22"/>
      <c r="E299" s="22"/>
      <c r="F299" s="22"/>
      <c r="G299" s="22"/>
      <c r="H299" s="22"/>
      <c r="I299" s="22"/>
      <c r="J299" s="22"/>
      <c r="K299" s="22"/>
      <c r="L299" s="22"/>
    </row>
    <row r="300" spans="1:12" x14ac:dyDescent="0.25">
      <c r="A300" s="3"/>
      <c r="B300" s="3"/>
      <c r="C300" s="22"/>
      <c r="D300" s="22"/>
      <c r="E300" s="22"/>
      <c r="F300" s="22"/>
      <c r="G300" s="22"/>
      <c r="H300" s="22"/>
      <c r="I300" s="22"/>
      <c r="J300" s="22"/>
      <c r="K300" s="22"/>
      <c r="L300" s="22"/>
    </row>
    <row r="301" spans="1:12" x14ac:dyDescent="0.25">
      <c r="A301" s="3"/>
      <c r="B301" s="3"/>
      <c r="C301" s="22"/>
      <c r="D301" s="22"/>
      <c r="E301" s="22"/>
      <c r="F301" s="22"/>
      <c r="G301" s="22"/>
      <c r="H301" s="22"/>
      <c r="I301" s="22"/>
      <c r="J301" s="22"/>
      <c r="K301" s="22"/>
      <c r="L301" s="22"/>
    </row>
    <row r="302" spans="1:12" x14ac:dyDescent="0.25">
      <c r="A302" s="3"/>
      <c r="B302" s="3"/>
      <c r="C302" s="22"/>
      <c r="D302" s="22"/>
      <c r="E302" s="22"/>
      <c r="F302" s="22"/>
      <c r="G302" s="22"/>
      <c r="H302" s="22"/>
      <c r="I302" s="22"/>
      <c r="J302" s="22"/>
      <c r="K302" s="22"/>
      <c r="L302" s="22"/>
    </row>
    <row r="303" spans="1:12" x14ac:dyDescent="0.25">
      <c r="A303" s="3"/>
      <c r="B303" s="3"/>
      <c r="C303" s="22"/>
      <c r="D303" s="22"/>
      <c r="E303" s="22"/>
      <c r="F303" s="22"/>
      <c r="G303" s="22"/>
      <c r="H303" s="22"/>
      <c r="I303" s="22"/>
      <c r="J303" s="22"/>
      <c r="K303" s="22"/>
      <c r="L303" s="22"/>
    </row>
    <row r="304" spans="1:12" x14ac:dyDescent="0.25">
      <c r="A304" s="3"/>
      <c r="B304" s="3"/>
      <c r="C304" s="22"/>
      <c r="D304" s="22"/>
      <c r="E304" s="22"/>
      <c r="F304" s="22"/>
      <c r="G304" s="22"/>
      <c r="H304" s="22"/>
      <c r="I304" s="22"/>
      <c r="J304" s="22"/>
      <c r="K304" s="22"/>
      <c r="L304" s="22"/>
    </row>
    <row r="305" spans="1:12" x14ac:dyDescent="0.25">
      <c r="A305" s="3"/>
      <c r="B305" s="3"/>
      <c r="C305" s="22"/>
      <c r="D305" s="22"/>
      <c r="E305" s="22"/>
      <c r="F305" s="22"/>
      <c r="G305" s="22"/>
      <c r="H305" s="22"/>
      <c r="I305" s="22"/>
      <c r="J305" s="22"/>
      <c r="K305" s="22"/>
      <c r="L305" s="22"/>
    </row>
    <row r="306" spans="1:12" x14ac:dyDescent="0.25">
      <c r="A306" s="3"/>
      <c r="B306" s="3"/>
      <c r="C306" s="22"/>
      <c r="D306" s="22"/>
      <c r="E306" s="22"/>
      <c r="F306" s="22"/>
      <c r="G306" s="22"/>
      <c r="H306" s="22"/>
      <c r="I306" s="22"/>
      <c r="J306" s="22"/>
      <c r="K306" s="22"/>
      <c r="L306" s="22"/>
    </row>
    <row r="307" spans="1:12" x14ac:dyDescent="0.25">
      <c r="A307" s="3"/>
      <c r="B307" s="3"/>
      <c r="C307" s="22"/>
      <c r="D307" s="22"/>
      <c r="E307" s="22"/>
      <c r="F307" s="22"/>
      <c r="G307" s="22"/>
      <c r="H307" s="22"/>
      <c r="I307" s="22"/>
      <c r="J307" s="22"/>
      <c r="K307" s="22"/>
      <c r="L307" s="22"/>
    </row>
    <row r="308" spans="1:12" x14ac:dyDescent="0.25">
      <c r="A308" s="3"/>
      <c r="B308" s="3"/>
      <c r="C308" s="22"/>
      <c r="D308" s="22"/>
      <c r="E308" s="22"/>
      <c r="F308" s="22"/>
      <c r="G308" s="22"/>
      <c r="H308" s="22"/>
      <c r="I308" s="22"/>
      <c r="J308" s="22"/>
      <c r="K308" s="22"/>
      <c r="L308" s="22"/>
    </row>
    <row r="309" spans="1:12" x14ac:dyDescent="0.25">
      <c r="A309" s="3"/>
      <c r="B309" s="3"/>
      <c r="C309" s="22"/>
      <c r="D309" s="22"/>
      <c r="E309" s="22"/>
      <c r="F309" s="22"/>
      <c r="G309" s="22"/>
      <c r="H309" s="22"/>
      <c r="I309" s="22"/>
      <c r="J309" s="22"/>
      <c r="K309" s="22"/>
      <c r="L309" s="22"/>
    </row>
    <row r="310" spans="1:12" x14ac:dyDescent="0.25">
      <c r="A310" s="3"/>
      <c r="B310" s="3"/>
      <c r="C310" s="22"/>
      <c r="D310" s="22"/>
      <c r="E310" s="22"/>
      <c r="F310" s="22"/>
      <c r="G310" s="22"/>
      <c r="H310" s="22"/>
      <c r="I310" s="22"/>
      <c r="J310" s="22"/>
      <c r="K310" s="22"/>
      <c r="L310" s="22"/>
    </row>
    <row r="311" spans="1:12" x14ac:dyDescent="0.25">
      <c r="A311" s="3"/>
      <c r="B311" s="3"/>
      <c r="C311" s="22"/>
      <c r="D311" s="22"/>
      <c r="E311" s="22"/>
      <c r="F311" s="22"/>
      <c r="G311" s="22"/>
      <c r="H311" s="22"/>
      <c r="I311" s="22"/>
      <c r="J311" s="22"/>
      <c r="K311" s="22"/>
      <c r="L311" s="22"/>
    </row>
    <row r="312" spans="1:12" x14ac:dyDescent="0.25">
      <c r="A312" s="3"/>
      <c r="B312" s="3"/>
      <c r="C312" s="22"/>
      <c r="D312" s="22"/>
      <c r="E312" s="22"/>
      <c r="F312" s="22"/>
      <c r="G312" s="22"/>
      <c r="H312" s="22"/>
      <c r="I312" s="22"/>
      <c r="J312" s="22"/>
      <c r="K312" s="22"/>
      <c r="L312" s="22"/>
    </row>
    <row r="313" spans="1:12" x14ac:dyDescent="0.25">
      <c r="A313" s="3"/>
      <c r="B313" s="3"/>
      <c r="C313" s="22"/>
      <c r="D313" s="22"/>
      <c r="E313" s="22"/>
      <c r="F313" s="22"/>
      <c r="G313" s="22"/>
      <c r="H313" s="22"/>
      <c r="I313" s="22"/>
      <c r="J313" s="22"/>
      <c r="K313" s="22"/>
      <c r="L313" s="22"/>
    </row>
    <row r="314" spans="1:12" x14ac:dyDescent="0.25">
      <c r="A314" s="3"/>
      <c r="B314" s="3"/>
      <c r="C314" s="22"/>
      <c r="D314" s="22"/>
      <c r="E314" s="22"/>
      <c r="F314" s="22"/>
      <c r="G314" s="22"/>
      <c r="H314" s="22"/>
      <c r="I314" s="22"/>
      <c r="J314" s="22"/>
      <c r="K314" s="22"/>
      <c r="L314" s="22"/>
    </row>
    <row r="315" spans="1:12" x14ac:dyDescent="0.25">
      <c r="A315" s="3"/>
      <c r="B315" s="3"/>
      <c r="C315" s="22"/>
      <c r="D315" s="22"/>
      <c r="E315" s="22"/>
      <c r="F315" s="22"/>
      <c r="G315" s="22"/>
      <c r="H315" s="22"/>
      <c r="I315" s="22"/>
      <c r="J315" s="22"/>
      <c r="K315" s="22"/>
      <c r="L315" s="22"/>
    </row>
    <row r="316" spans="1:12" x14ac:dyDescent="0.25">
      <c r="A316" s="3"/>
      <c r="B316" s="3"/>
      <c r="C316" s="22"/>
      <c r="D316" s="22"/>
      <c r="E316" s="22"/>
      <c r="F316" s="22"/>
      <c r="G316" s="22"/>
      <c r="H316" s="22"/>
      <c r="I316" s="22"/>
      <c r="J316" s="22"/>
      <c r="K316" s="22"/>
      <c r="L316" s="22"/>
    </row>
    <row r="317" spans="1:12" x14ac:dyDescent="0.25">
      <c r="A317" s="3"/>
      <c r="B317" s="3"/>
      <c r="C317" s="22"/>
      <c r="D317" s="22"/>
      <c r="E317" s="22"/>
      <c r="F317" s="22"/>
      <c r="G317" s="22"/>
      <c r="H317" s="22"/>
      <c r="I317" s="22"/>
      <c r="J317" s="22"/>
      <c r="K317" s="22"/>
      <c r="L317" s="22"/>
    </row>
    <row r="318" spans="1:12" x14ac:dyDescent="0.25">
      <c r="A318" s="3"/>
      <c r="B318" s="3"/>
      <c r="C318" s="22"/>
      <c r="D318" s="22"/>
      <c r="E318" s="22"/>
      <c r="F318" s="22"/>
      <c r="G318" s="22"/>
      <c r="H318" s="22"/>
      <c r="I318" s="22"/>
      <c r="J318" s="22"/>
      <c r="K318" s="22"/>
      <c r="L318" s="22"/>
    </row>
    <row r="319" spans="1:12" x14ac:dyDescent="0.25">
      <c r="A319" s="3"/>
      <c r="B319" s="3"/>
      <c r="C319" s="22"/>
      <c r="D319" s="22"/>
      <c r="E319" s="22"/>
      <c r="F319" s="22"/>
      <c r="G319" s="22"/>
      <c r="H319" s="22"/>
      <c r="I319" s="22"/>
      <c r="J319" s="22"/>
      <c r="K319" s="22"/>
      <c r="L319" s="22"/>
    </row>
    <row r="320" spans="1:12" x14ac:dyDescent="0.25">
      <c r="A320" s="3"/>
      <c r="B320" s="3"/>
      <c r="C320" s="22"/>
      <c r="D320" s="22"/>
      <c r="E320" s="22"/>
      <c r="F320" s="22"/>
      <c r="G320" s="22"/>
      <c r="H320" s="22"/>
      <c r="I320" s="22"/>
      <c r="J320" s="22"/>
      <c r="K320" s="22"/>
      <c r="L320" s="22"/>
    </row>
    <row r="321" spans="1:12" x14ac:dyDescent="0.25">
      <c r="A321" s="3"/>
      <c r="B321" s="3"/>
      <c r="C321" s="22"/>
      <c r="D321" s="22"/>
      <c r="E321" s="22"/>
      <c r="F321" s="22"/>
      <c r="G321" s="22"/>
      <c r="H321" s="22"/>
      <c r="I321" s="22"/>
      <c r="J321" s="22"/>
      <c r="K321" s="22"/>
      <c r="L321" s="22"/>
    </row>
    <row r="322" spans="1:12" x14ac:dyDescent="0.25">
      <c r="A322" s="3"/>
      <c r="B322" s="3"/>
      <c r="C322" s="22"/>
      <c r="D322" s="22"/>
      <c r="E322" s="22"/>
      <c r="F322" s="22"/>
      <c r="G322" s="22"/>
      <c r="H322" s="22"/>
      <c r="I322" s="22"/>
      <c r="J322" s="22"/>
      <c r="K322" s="22"/>
      <c r="L322" s="22"/>
    </row>
    <row r="323" spans="1:12" x14ac:dyDescent="0.25">
      <c r="A323" s="3"/>
      <c r="B323" s="3"/>
      <c r="C323" s="22"/>
      <c r="D323" s="22"/>
      <c r="E323" s="22"/>
      <c r="F323" s="22"/>
      <c r="G323" s="22"/>
      <c r="H323" s="22"/>
      <c r="I323" s="22"/>
      <c r="J323" s="22"/>
      <c r="K323" s="22"/>
      <c r="L323" s="22"/>
    </row>
    <row r="324" spans="1:12" x14ac:dyDescent="0.25">
      <c r="A324" s="3"/>
      <c r="B324" s="3"/>
      <c r="C324" s="22"/>
      <c r="D324" s="22"/>
      <c r="E324" s="22"/>
      <c r="F324" s="22"/>
      <c r="G324" s="22"/>
      <c r="H324" s="22"/>
      <c r="I324" s="22"/>
      <c r="J324" s="22"/>
      <c r="K324" s="22"/>
      <c r="L324" s="22"/>
    </row>
    <row r="325" spans="1:12" x14ac:dyDescent="0.25">
      <c r="A325" s="3"/>
      <c r="B325" s="3"/>
      <c r="C325" s="22"/>
      <c r="D325" s="22"/>
      <c r="E325" s="22"/>
      <c r="F325" s="22"/>
      <c r="G325" s="22"/>
      <c r="H325" s="22"/>
      <c r="I325" s="22"/>
      <c r="J325" s="22"/>
      <c r="K325" s="22"/>
      <c r="L325" s="22"/>
    </row>
    <row r="326" spans="1:12" x14ac:dyDescent="0.25">
      <c r="A326" s="3"/>
      <c r="B326" s="3"/>
      <c r="C326" s="22"/>
      <c r="D326" s="22"/>
      <c r="E326" s="22"/>
      <c r="F326" s="22"/>
      <c r="G326" s="22"/>
      <c r="H326" s="22"/>
      <c r="I326" s="22"/>
      <c r="J326" s="22"/>
      <c r="K326" s="22"/>
      <c r="L326" s="22"/>
    </row>
    <row r="327" spans="1:12" x14ac:dyDescent="0.25">
      <c r="A327" s="3"/>
      <c r="B327" s="3"/>
      <c r="C327" s="22"/>
      <c r="D327" s="22"/>
      <c r="E327" s="22"/>
      <c r="F327" s="22"/>
      <c r="G327" s="22"/>
      <c r="H327" s="22"/>
      <c r="I327" s="22"/>
      <c r="J327" s="22"/>
      <c r="K327" s="22"/>
      <c r="L327" s="22"/>
    </row>
    <row r="328" spans="1:12" x14ac:dyDescent="0.25">
      <c r="A328" s="3"/>
      <c r="B328" s="3"/>
      <c r="C328" s="22"/>
      <c r="D328" s="22"/>
      <c r="E328" s="22"/>
      <c r="F328" s="22"/>
      <c r="G328" s="22"/>
      <c r="H328" s="22"/>
      <c r="I328" s="22"/>
      <c r="J328" s="22"/>
      <c r="K328" s="22"/>
      <c r="L328" s="22"/>
    </row>
    <row r="329" spans="1:12" x14ac:dyDescent="0.25">
      <c r="A329" s="3"/>
      <c r="B329" s="3"/>
      <c r="C329" s="22"/>
      <c r="D329" s="22"/>
      <c r="E329" s="22"/>
      <c r="F329" s="22"/>
      <c r="G329" s="22"/>
      <c r="H329" s="22"/>
      <c r="I329" s="22"/>
      <c r="J329" s="22"/>
      <c r="K329" s="22"/>
      <c r="L329" s="22"/>
    </row>
    <row r="330" spans="1:12" x14ac:dyDescent="0.25">
      <c r="A330" s="3"/>
      <c r="B330" s="3"/>
      <c r="C330" s="22"/>
      <c r="D330" s="22"/>
      <c r="E330" s="22"/>
      <c r="F330" s="22"/>
      <c r="G330" s="22"/>
      <c r="H330" s="22"/>
      <c r="I330" s="22"/>
      <c r="J330" s="22"/>
      <c r="K330" s="22"/>
      <c r="L330" s="22"/>
    </row>
    <row r="331" spans="1:12" x14ac:dyDescent="0.25">
      <c r="A331" s="3"/>
      <c r="B331" s="3"/>
      <c r="C331" s="22"/>
      <c r="D331" s="22"/>
      <c r="E331" s="22"/>
      <c r="F331" s="22"/>
      <c r="G331" s="22"/>
      <c r="H331" s="22"/>
      <c r="I331" s="22"/>
      <c r="J331" s="22"/>
      <c r="K331" s="22"/>
      <c r="L331" s="22"/>
    </row>
    <row r="332" spans="1:12" x14ac:dyDescent="0.25">
      <c r="A332" s="3"/>
      <c r="B332" s="3"/>
      <c r="C332" s="22"/>
      <c r="D332" s="22"/>
      <c r="E332" s="22"/>
      <c r="F332" s="22"/>
      <c r="G332" s="22"/>
      <c r="H332" s="22"/>
      <c r="I332" s="22"/>
      <c r="J332" s="22"/>
      <c r="K332" s="22"/>
      <c r="L332" s="22"/>
    </row>
    <row r="333" spans="1:12" x14ac:dyDescent="0.25">
      <c r="A333" s="3"/>
      <c r="B333" s="3"/>
      <c r="C333" s="22"/>
      <c r="D333" s="22"/>
      <c r="E333" s="22"/>
      <c r="F333" s="22"/>
      <c r="G333" s="22"/>
      <c r="H333" s="22"/>
      <c r="I333" s="22"/>
      <c r="J333" s="22"/>
      <c r="K333" s="22"/>
      <c r="L333" s="22"/>
    </row>
    <row r="334" spans="1:12" x14ac:dyDescent="0.25">
      <c r="A334" s="3"/>
      <c r="B334" s="3"/>
      <c r="C334" s="22"/>
      <c r="D334" s="22"/>
      <c r="E334" s="22"/>
      <c r="F334" s="22"/>
      <c r="G334" s="22"/>
      <c r="H334" s="22"/>
      <c r="I334" s="22"/>
      <c r="J334" s="22"/>
      <c r="K334" s="22"/>
      <c r="L334" s="22"/>
    </row>
    <row r="335" spans="1:12" x14ac:dyDescent="0.25">
      <c r="A335" s="3"/>
      <c r="B335" s="3"/>
      <c r="C335" s="22"/>
      <c r="D335" s="22"/>
      <c r="E335" s="22"/>
      <c r="F335" s="22"/>
      <c r="G335" s="22"/>
      <c r="H335" s="22"/>
      <c r="I335" s="22"/>
      <c r="J335" s="22"/>
      <c r="K335" s="22"/>
      <c r="L335" s="22"/>
    </row>
    <row r="336" spans="1:12" x14ac:dyDescent="0.25">
      <c r="A336" s="3"/>
      <c r="B336" s="3"/>
      <c r="C336" s="22"/>
      <c r="D336" s="22"/>
      <c r="E336" s="22"/>
      <c r="F336" s="22"/>
      <c r="G336" s="22"/>
      <c r="H336" s="22"/>
      <c r="I336" s="22"/>
      <c r="J336" s="22"/>
      <c r="K336" s="22"/>
      <c r="L336" s="22"/>
    </row>
    <row r="337" spans="1:12" x14ac:dyDescent="0.25">
      <c r="A337" s="3"/>
      <c r="B337" s="3"/>
      <c r="C337" s="22"/>
      <c r="D337" s="22"/>
      <c r="E337" s="22"/>
      <c r="F337" s="22"/>
      <c r="G337" s="22"/>
      <c r="H337" s="22"/>
      <c r="I337" s="22"/>
      <c r="J337" s="22"/>
      <c r="K337" s="22"/>
      <c r="L337" s="22"/>
    </row>
    <row r="338" spans="1:12" x14ac:dyDescent="0.25">
      <c r="A338" s="3"/>
      <c r="B338" s="3"/>
      <c r="C338" s="22"/>
      <c r="D338" s="22"/>
      <c r="E338" s="22"/>
      <c r="F338" s="22"/>
      <c r="G338" s="22"/>
      <c r="H338" s="22"/>
      <c r="I338" s="22"/>
      <c r="J338" s="22"/>
      <c r="K338" s="22"/>
      <c r="L338" s="22"/>
    </row>
    <row r="339" spans="1:12" x14ac:dyDescent="0.25">
      <c r="A339" s="3"/>
      <c r="B339" s="3"/>
      <c r="C339" s="22"/>
      <c r="D339" s="22"/>
      <c r="E339" s="22"/>
      <c r="F339" s="22"/>
      <c r="G339" s="22"/>
      <c r="H339" s="22"/>
      <c r="I339" s="22"/>
      <c r="J339" s="22"/>
      <c r="K339" s="22"/>
      <c r="L339" s="22"/>
    </row>
    <row r="340" spans="1:12" x14ac:dyDescent="0.25">
      <c r="A340" s="3"/>
      <c r="B340" s="3"/>
      <c r="C340" s="22"/>
      <c r="D340" s="22"/>
      <c r="E340" s="22"/>
      <c r="F340" s="22"/>
      <c r="G340" s="22"/>
      <c r="H340" s="22"/>
      <c r="I340" s="22"/>
      <c r="J340" s="22"/>
      <c r="K340" s="22"/>
      <c r="L340" s="22"/>
    </row>
    <row r="341" spans="1:12" x14ac:dyDescent="0.25">
      <c r="A341" s="3"/>
      <c r="B341" s="3"/>
      <c r="C341" s="22"/>
      <c r="D341" s="22"/>
      <c r="E341" s="22"/>
      <c r="F341" s="22"/>
      <c r="G341" s="22"/>
      <c r="H341" s="22"/>
      <c r="I341" s="22"/>
      <c r="J341" s="22"/>
      <c r="K341" s="22"/>
      <c r="L341" s="22"/>
    </row>
    <row r="342" spans="1:12" x14ac:dyDescent="0.25">
      <c r="A342" s="3"/>
      <c r="B342" s="3"/>
      <c r="C342" s="22"/>
      <c r="D342" s="22"/>
      <c r="E342" s="22"/>
      <c r="F342" s="22"/>
      <c r="G342" s="22"/>
      <c r="H342" s="22"/>
      <c r="I342" s="22"/>
      <c r="J342" s="22"/>
      <c r="K342" s="22"/>
      <c r="L342" s="22"/>
    </row>
    <row r="343" spans="1:12" x14ac:dyDescent="0.25">
      <c r="A343" s="3"/>
      <c r="B343" s="3"/>
      <c r="C343" s="22"/>
      <c r="D343" s="22"/>
      <c r="E343" s="22"/>
      <c r="F343" s="22"/>
      <c r="G343" s="22"/>
      <c r="H343" s="22"/>
      <c r="I343" s="22"/>
      <c r="J343" s="22"/>
      <c r="K343" s="22"/>
      <c r="L343" s="22"/>
    </row>
    <row r="344" spans="1:12" x14ac:dyDescent="0.25">
      <c r="A344" s="3"/>
      <c r="B344" s="3"/>
      <c r="C344" s="22"/>
      <c r="D344" s="22"/>
      <c r="E344" s="22"/>
      <c r="F344" s="22"/>
      <c r="G344" s="22"/>
      <c r="H344" s="22"/>
      <c r="I344" s="22"/>
      <c r="J344" s="22"/>
      <c r="K344" s="22"/>
      <c r="L344" s="22"/>
    </row>
    <row r="345" spans="1:12" x14ac:dyDescent="0.25">
      <c r="A345" s="3"/>
      <c r="B345" s="3"/>
      <c r="C345" s="22"/>
      <c r="D345" s="22"/>
      <c r="E345" s="22"/>
      <c r="F345" s="22"/>
      <c r="G345" s="22"/>
      <c r="H345" s="22"/>
      <c r="I345" s="22"/>
      <c r="J345" s="22"/>
      <c r="K345" s="22"/>
      <c r="L345" s="22"/>
    </row>
    <row r="346" spans="1:12" x14ac:dyDescent="0.25">
      <c r="A346" s="3"/>
      <c r="B346" s="3"/>
      <c r="C346" s="22"/>
      <c r="D346" s="22"/>
      <c r="E346" s="22"/>
      <c r="F346" s="22"/>
      <c r="G346" s="22"/>
      <c r="H346" s="22"/>
      <c r="I346" s="22"/>
      <c r="J346" s="22"/>
      <c r="K346" s="22"/>
      <c r="L346" s="22"/>
    </row>
    <row r="347" spans="1:12" x14ac:dyDescent="0.25">
      <c r="A347" s="3"/>
      <c r="B347" s="3"/>
      <c r="C347" s="22"/>
      <c r="D347" s="22"/>
      <c r="E347" s="22"/>
      <c r="F347" s="22"/>
      <c r="G347" s="22"/>
      <c r="H347" s="22"/>
      <c r="I347" s="22"/>
      <c r="J347" s="22"/>
      <c r="K347" s="22"/>
      <c r="L347" s="22"/>
    </row>
    <row r="348" spans="1:12" x14ac:dyDescent="0.25">
      <c r="A348" s="3"/>
      <c r="B348" s="3"/>
      <c r="C348" s="22"/>
      <c r="D348" s="22"/>
      <c r="E348" s="22"/>
      <c r="F348" s="22"/>
      <c r="G348" s="22"/>
      <c r="H348" s="22"/>
      <c r="I348" s="22"/>
      <c r="J348" s="22"/>
      <c r="K348" s="22"/>
      <c r="L348" s="22"/>
    </row>
    <row r="349" spans="1:12" x14ac:dyDescent="0.25">
      <c r="A349" s="3"/>
      <c r="B349" s="3"/>
      <c r="C349" s="22"/>
      <c r="D349" s="22"/>
      <c r="E349" s="22"/>
      <c r="F349" s="22"/>
      <c r="G349" s="22"/>
      <c r="H349" s="22"/>
      <c r="I349" s="22"/>
      <c r="J349" s="22"/>
      <c r="K349" s="22"/>
      <c r="L349" s="22"/>
    </row>
    <row r="350" spans="1:12" x14ac:dyDescent="0.25">
      <c r="A350" s="3"/>
      <c r="B350" s="3"/>
      <c r="C350" s="22"/>
      <c r="D350" s="22"/>
      <c r="E350" s="22"/>
      <c r="F350" s="22"/>
      <c r="G350" s="22"/>
      <c r="H350" s="22"/>
      <c r="I350" s="22"/>
      <c r="J350" s="22"/>
      <c r="K350" s="22"/>
      <c r="L350" s="22"/>
    </row>
    <row r="351" spans="1:12" x14ac:dyDescent="0.25">
      <c r="A351" s="3"/>
      <c r="B351" s="3"/>
      <c r="C351" s="22"/>
      <c r="D351" s="22"/>
      <c r="E351" s="22"/>
      <c r="F351" s="22"/>
      <c r="G351" s="22"/>
      <c r="H351" s="22"/>
      <c r="I351" s="22"/>
      <c r="J351" s="22"/>
      <c r="K351" s="22"/>
      <c r="L351" s="22"/>
    </row>
    <row r="352" spans="1:12" x14ac:dyDescent="0.25">
      <c r="A352" s="3"/>
      <c r="B352" s="3"/>
      <c r="C352" s="22"/>
      <c r="D352" s="22"/>
      <c r="E352" s="22"/>
      <c r="F352" s="22"/>
      <c r="G352" s="22"/>
      <c r="H352" s="22"/>
      <c r="I352" s="22"/>
      <c r="J352" s="22"/>
      <c r="K352" s="22"/>
      <c r="L352" s="22"/>
    </row>
    <row r="353" spans="1:12" x14ac:dyDescent="0.25">
      <c r="A353" s="3"/>
      <c r="B353" s="3"/>
      <c r="C353" s="22"/>
      <c r="D353" s="22"/>
      <c r="E353" s="22"/>
      <c r="F353" s="22"/>
      <c r="G353" s="22"/>
      <c r="H353" s="22"/>
      <c r="I353" s="22"/>
      <c r="J353" s="22"/>
      <c r="K353" s="22"/>
      <c r="L353" s="22"/>
    </row>
    <row r="354" spans="1:12" x14ac:dyDescent="0.25">
      <c r="A354" s="3"/>
      <c r="B354" s="3"/>
      <c r="C354" s="22"/>
      <c r="D354" s="22"/>
      <c r="E354" s="22"/>
      <c r="F354" s="22"/>
      <c r="G354" s="22"/>
      <c r="H354" s="22"/>
      <c r="I354" s="22"/>
      <c r="J354" s="22"/>
      <c r="K354" s="22"/>
      <c r="L354" s="22"/>
    </row>
    <row r="355" spans="1:12" x14ac:dyDescent="0.25">
      <c r="A355" s="3"/>
      <c r="B355" s="3"/>
      <c r="C355" s="22"/>
      <c r="D355" s="22"/>
      <c r="E355" s="22"/>
      <c r="F355" s="22"/>
      <c r="G355" s="22"/>
      <c r="H355" s="22"/>
      <c r="I355" s="22"/>
      <c r="J355" s="22"/>
      <c r="K355" s="22"/>
      <c r="L355" s="22"/>
    </row>
    <row r="356" spans="1:12" x14ac:dyDescent="0.25">
      <c r="A356" s="3"/>
      <c r="B356" s="3"/>
      <c r="C356" s="22"/>
      <c r="D356" s="22"/>
      <c r="E356" s="22"/>
      <c r="F356" s="22"/>
      <c r="G356" s="22"/>
      <c r="H356" s="22"/>
      <c r="I356" s="22"/>
      <c r="J356" s="22"/>
      <c r="K356" s="22"/>
      <c r="L356" s="22"/>
    </row>
    <row r="357" spans="1:12" x14ac:dyDescent="0.25">
      <c r="A357" s="3"/>
      <c r="B357" s="3"/>
      <c r="C357" s="22"/>
      <c r="D357" s="22"/>
      <c r="E357" s="22"/>
      <c r="F357" s="22"/>
      <c r="G357" s="22"/>
      <c r="H357" s="22"/>
      <c r="I357" s="22"/>
      <c r="J357" s="22"/>
      <c r="K357" s="22"/>
      <c r="L357" s="22"/>
    </row>
    <row r="358" spans="1:12" x14ac:dyDescent="0.25">
      <c r="A358" s="3"/>
      <c r="B358" s="3"/>
      <c r="C358" s="22"/>
      <c r="D358" s="22"/>
      <c r="E358" s="22"/>
      <c r="F358" s="22"/>
      <c r="G358" s="22"/>
      <c r="H358" s="22"/>
      <c r="I358" s="22"/>
      <c r="J358" s="22"/>
      <c r="K358" s="22"/>
      <c r="L358" s="22"/>
    </row>
    <row r="359" spans="1:12" x14ac:dyDescent="0.25">
      <c r="A359" s="3"/>
      <c r="B359" s="3"/>
      <c r="C359" s="22"/>
      <c r="D359" s="22"/>
      <c r="E359" s="22"/>
      <c r="F359" s="22"/>
      <c r="G359" s="22"/>
      <c r="H359" s="22"/>
      <c r="I359" s="22"/>
      <c r="J359" s="22"/>
      <c r="K359" s="22"/>
      <c r="L359" s="22"/>
    </row>
    <row r="360" spans="1:12" x14ac:dyDescent="0.25">
      <c r="A360" s="3"/>
      <c r="B360" s="3"/>
      <c r="C360" s="22"/>
      <c r="D360" s="22"/>
      <c r="E360" s="22"/>
      <c r="F360" s="22"/>
      <c r="G360" s="22"/>
      <c r="H360" s="22"/>
      <c r="I360" s="22"/>
      <c r="J360" s="22"/>
      <c r="K360" s="22"/>
      <c r="L360" s="22"/>
    </row>
    <row r="361" spans="1:12" x14ac:dyDescent="0.25">
      <c r="A361" s="3"/>
      <c r="B361" s="3"/>
      <c r="C361" s="22"/>
      <c r="D361" s="22"/>
      <c r="E361" s="22"/>
      <c r="F361" s="22"/>
      <c r="G361" s="22"/>
      <c r="H361" s="22"/>
      <c r="I361" s="22"/>
      <c r="J361" s="22"/>
      <c r="K361" s="22"/>
      <c r="L361" s="22"/>
    </row>
    <row r="362" spans="1:12" x14ac:dyDescent="0.25">
      <c r="A362" s="3"/>
      <c r="B362" s="3"/>
      <c r="C362" s="22"/>
      <c r="D362" s="22"/>
      <c r="E362" s="22"/>
      <c r="F362" s="22"/>
      <c r="G362" s="22"/>
      <c r="H362" s="22"/>
      <c r="I362" s="22"/>
      <c r="J362" s="22"/>
      <c r="K362" s="22"/>
      <c r="L362" s="22"/>
    </row>
    <row r="363" spans="1:12" x14ac:dyDescent="0.25">
      <c r="A363" s="3"/>
      <c r="B363" s="3"/>
      <c r="C363" s="22"/>
      <c r="D363" s="22"/>
      <c r="E363" s="22"/>
      <c r="F363" s="22"/>
      <c r="G363" s="22"/>
      <c r="H363" s="22"/>
      <c r="I363" s="22"/>
      <c r="J363" s="22"/>
      <c r="K363" s="22"/>
      <c r="L363" s="22"/>
    </row>
    <row r="364" spans="1:12" x14ac:dyDescent="0.25">
      <c r="A364" s="3"/>
      <c r="B364" s="3"/>
      <c r="C364" s="22"/>
      <c r="D364" s="22"/>
      <c r="E364" s="22"/>
      <c r="F364" s="22"/>
      <c r="G364" s="22"/>
      <c r="H364" s="22"/>
      <c r="I364" s="22"/>
      <c r="J364" s="22"/>
      <c r="K364" s="22"/>
      <c r="L364" s="22"/>
    </row>
    <row r="365" spans="1:12" x14ac:dyDescent="0.25">
      <c r="A365" s="3"/>
      <c r="B365" s="3"/>
      <c r="C365" s="22"/>
      <c r="D365" s="22"/>
      <c r="E365" s="22"/>
      <c r="F365" s="22"/>
      <c r="G365" s="22"/>
      <c r="H365" s="22"/>
      <c r="I365" s="22"/>
      <c r="J365" s="22"/>
      <c r="K365" s="22"/>
      <c r="L365" s="22"/>
    </row>
    <row r="366" spans="1:12" x14ac:dyDescent="0.25">
      <c r="A366" s="3"/>
      <c r="B366" s="3"/>
      <c r="C366" s="22"/>
      <c r="D366" s="22"/>
      <c r="E366" s="22"/>
      <c r="F366" s="22"/>
      <c r="G366" s="22"/>
      <c r="H366" s="22"/>
      <c r="I366" s="22"/>
      <c r="J366" s="22"/>
      <c r="K366" s="22"/>
      <c r="L366" s="22"/>
    </row>
    <row r="367" spans="1:12" x14ac:dyDescent="0.25">
      <c r="A367" s="3"/>
      <c r="B367" s="3"/>
      <c r="C367" s="22"/>
      <c r="D367" s="22"/>
      <c r="E367" s="22"/>
      <c r="F367" s="22"/>
      <c r="G367" s="22"/>
      <c r="H367" s="22"/>
      <c r="I367" s="22"/>
      <c r="J367" s="22"/>
      <c r="K367" s="22"/>
      <c r="L367" s="22"/>
    </row>
    <row r="368" spans="1:12" x14ac:dyDescent="0.25">
      <c r="A368" s="3"/>
      <c r="B368" s="3"/>
      <c r="C368" s="22"/>
      <c r="D368" s="22"/>
      <c r="E368" s="22"/>
      <c r="F368" s="22"/>
      <c r="G368" s="22"/>
      <c r="H368" s="22"/>
      <c r="I368" s="22"/>
      <c r="J368" s="22"/>
      <c r="K368" s="22"/>
      <c r="L368" s="22"/>
    </row>
    <row r="369" spans="1:12" x14ac:dyDescent="0.25">
      <c r="A369" s="3"/>
      <c r="B369" s="3"/>
      <c r="C369" s="22"/>
      <c r="D369" s="22"/>
      <c r="E369" s="22"/>
      <c r="F369" s="22"/>
      <c r="G369" s="22"/>
      <c r="H369" s="22"/>
      <c r="I369" s="22"/>
      <c r="J369" s="22"/>
      <c r="K369" s="22"/>
      <c r="L369" s="22"/>
    </row>
    <row r="370" spans="1:12" x14ac:dyDescent="0.25">
      <c r="A370" s="3"/>
      <c r="B370" s="3"/>
      <c r="C370" s="22"/>
      <c r="D370" s="22"/>
      <c r="E370" s="22"/>
      <c r="F370" s="22"/>
      <c r="G370" s="22"/>
      <c r="H370" s="22"/>
      <c r="I370" s="22"/>
      <c r="J370" s="22"/>
      <c r="K370" s="22"/>
      <c r="L370" s="22"/>
    </row>
    <row r="371" spans="1:12" x14ac:dyDescent="0.25">
      <c r="A371" s="3"/>
      <c r="B371" s="3"/>
      <c r="C371" s="22"/>
      <c r="D371" s="22"/>
      <c r="E371" s="22"/>
      <c r="F371" s="22"/>
      <c r="G371" s="22"/>
      <c r="H371" s="22"/>
      <c r="I371" s="22"/>
      <c r="J371" s="22"/>
      <c r="K371" s="22"/>
      <c r="L371" s="22"/>
    </row>
    <row r="372" spans="1:12" x14ac:dyDescent="0.25">
      <c r="A372" s="3"/>
      <c r="B372" s="3"/>
      <c r="C372" s="22"/>
      <c r="D372" s="22"/>
      <c r="E372" s="22"/>
      <c r="F372" s="22"/>
      <c r="G372" s="22"/>
      <c r="H372" s="22"/>
      <c r="I372" s="22"/>
      <c r="J372" s="22"/>
      <c r="K372" s="22"/>
      <c r="L372" s="22"/>
    </row>
    <row r="373" spans="1:12" x14ac:dyDescent="0.25">
      <c r="A373" s="3"/>
      <c r="B373" s="3"/>
      <c r="C373" s="22"/>
      <c r="D373" s="22"/>
      <c r="E373" s="22"/>
      <c r="F373" s="22"/>
      <c r="G373" s="22"/>
      <c r="H373" s="22"/>
      <c r="I373" s="22"/>
      <c r="J373" s="22"/>
      <c r="K373" s="22"/>
      <c r="L373" s="22"/>
    </row>
    <row r="374" spans="1:12" x14ac:dyDescent="0.25">
      <c r="A374" s="3"/>
      <c r="B374" s="3"/>
      <c r="C374" s="22"/>
      <c r="D374" s="22"/>
      <c r="E374" s="22"/>
      <c r="F374" s="22"/>
      <c r="G374" s="22"/>
      <c r="H374" s="22"/>
      <c r="I374" s="22"/>
      <c r="J374" s="22"/>
      <c r="K374" s="22"/>
      <c r="L374" s="22"/>
    </row>
    <row r="375" spans="1:12" x14ac:dyDescent="0.25">
      <c r="A375" s="3"/>
      <c r="B375" s="3"/>
      <c r="C375" s="22"/>
      <c r="D375" s="22"/>
      <c r="E375" s="22"/>
      <c r="F375" s="22"/>
      <c r="G375" s="22"/>
      <c r="H375" s="22"/>
      <c r="I375" s="22"/>
      <c r="J375" s="22"/>
      <c r="K375" s="22"/>
      <c r="L375" s="22"/>
    </row>
    <row r="376" spans="1:12" x14ac:dyDescent="0.25">
      <c r="A376" s="3"/>
      <c r="B376" s="3"/>
      <c r="C376" s="22"/>
      <c r="D376" s="22"/>
      <c r="E376" s="22"/>
      <c r="F376" s="22"/>
      <c r="G376" s="22"/>
      <c r="H376" s="22"/>
      <c r="I376" s="22"/>
      <c r="J376" s="22"/>
      <c r="K376" s="22"/>
      <c r="L376" s="22"/>
    </row>
    <row r="377" spans="1:12" x14ac:dyDescent="0.25">
      <c r="A377" s="3"/>
      <c r="B377" s="3"/>
      <c r="C377" s="22"/>
      <c r="D377" s="22"/>
      <c r="E377" s="22"/>
      <c r="F377" s="22"/>
      <c r="G377" s="22"/>
      <c r="H377" s="22"/>
      <c r="I377" s="22"/>
      <c r="J377" s="22"/>
      <c r="K377" s="22"/>
      <c r="L377" s="22"/>
    </row>
    <row r="378" spans="1:12" x14ac:dyDescent="0.25">
      <c r="A378" s="3"/>
      <c r="B378" s="3"/>
      <c r="C378" s="22"/>
      <c r="D378" s="22"/>
      <c r="E378" s="22"/>
      <c r="F378" s="22"/>
      <c r="G378" s="22"/>
      <c r="H378" s="22"/>
      <c r="I378" s="22"/>
      <c r="J378" s="22"/>
      <c r="K378" s="22"/>
      <c r="L378" s="22"/>
    </row>
    <row r="379" spans="1:12" x14ac:dyDescent="0.25">
      <c r="A379" s="3"/>
      <c r="B379" s="3"/>
      <c r="C379" s="22"/>
      <c r="D379" s="22"/>
      <c r="E379" s="22"/>
      <c r="F379" s="22"/>
      <c r="G379" s="22"/>
      <c r="H379" s="22"/>
      <c r="I379" s="22"/>
      <c r="J379" s="22"/>
      <c r="K379" s="22"/>
      <c r="L379" s="22"/>
    </row>
    <row r="380" spans="1:12" x14ac:dyDescent="0.25">
      <c r="A380" s="3"/>
      <c r="B380" s="3"/>
      <c r="C380" s="22"/>
      <c r="D380" s="22"/>
      <c r="E380" s="22"/>
      <c r="F380" s="22"/>
      <c r="G380" s="22"/>
      <c r="H380" s="22"/>
      <c r="I380" s="22"/>
      <c r="J380" s="22"/>
      <c r="K380" s="22"/>
      <c r="L380" s="22"/>
    </row>
    <row r="381" spans="1:12" x14ac:dyDescent="0.25">
      <c r="A381" s="3"/>
      <c r="B381" s="3"/>
      <c r="C381" s="22"/>
      <c r="D381" s="22"/>
      <c r="E381" s="22"/>
      <c r="F381" s="22"/>
      <c r="G381" s="22"/>
      <c r="H381" s="22"/>
      <c r="I381" s="22"/>
      <c r="J381" s="22"/>
      <c r="K381" s="22"/>
      <c r="L381" s="22"/>
    </row>
    <row r="382" spans="1:12" x14ac:dyDescent="0.25">
      <c r="A382" s="3"/>
      <c r="B382" s="3"/>
      <c r="C382" s="22"/>
      <c r="D382" s="22"/>
      <c r="E382" s="22"/>
      <c r="F382" s="22"/>
      <c r="G382" s="22"/>
      <c r="H382" s="22"/>
      <c r="I382" s="22"/>
      <c r="J382" s="22"/>
      <c r="K382" s="22"/>
      <c r="L382" s="22"/>
    </row>
    <row r="383" spans="1:12" x14ac:dyDescent="0.25">
      <c r="A383" s="3"/>
      <c r="B383" s="3"/>
      <c r="C383" s="22"/>
      <c r="D383" s="22"/>
      <c r="E383" s="22"/>
      <c r="F383" s="22"/>
      <c r="G383" s="22"/>
      <c r="H383" s="22"/>
      <c r="I383" s="22"/>
      <c r="J383" s="22"/>
      <c r="K383" s="22"/>
      <c r="L383" s="22"/>
    </row>
    <row r="384" spans="1:12" x14ac:dyDescent="0.25">
      <c r="A384" s="3"/>
      <c r="B384" s="3"/>
      <c r="C384" s="22"/>
      <c r="D384" s="22"/>
      <c r="E384" s="22"/>
      <c r="F384" s="22"/>
      <c r="G384" s="22"/>
      <c r="H384" s="22"/>
      <c r="I384" s="22"/>
      <c r="J384" s="22"/>
      <c r="K384" s="22"/>
      <c r="L384" s="22"/>
    </row>
    <row r="385" spans="1:12" x14ac:dyDescent="0.25">
      <c r="A385" s="3"/>
      <c r="B385" s="3"/>
      <c r="C385" s="22"/>
      <c r="D385" s="22"/>
      <c r="E385" s="22"/>
      <c r="F385" s="22"/>
      <c r="G385" s="22"/>
      <c r="H385" s="22"/>
      <c r="I385" s="22"/>
      <c r="J385" s="22"/>
      <c r="K385" s="22"/>
      <c r="L385" s="22"/>
    </row>
    <row r="386" spans="1:12" x14ac:dyDescent="0.25">
      <c r="A386" s="3"/>
      <c r="B386" s="3"/>
      <c r="C386" s="22"/>
      <c r="D386" s="22"/>
      <c r="E386" s="22"/>
      <c r="F386" s="22"/>
      <c r="G386" s="22"/>
      <c r="H386" s="22"/>
      <c r="I386" s="22"/>
      <c r="J386" s="22"/>
      <c r="K386" s="22"/>
      <c r="L386" s="22"/>
    </row>
    <row r="387" spans="1:12" x14ac:dyDescent="0.25">
      <c r="A387" s="3"/>
      <c r="B387" s="3"/>
      <c r="C387" s="22"/>
      <c r="D387" s="22"/>
      <c r="E387" s="22"/>
      <c r="F387" s="22"/>
      <c r="G387" s="22"/>
      <c r="H387" s="22"/>
      <c r="I387" s="22"/>
      <c r="J387" s="22"/>
      <c r="K387" s="22"/>
      <c r="L387" s="22"/>
    </row>
    <row r="388" spans="1:12" x14ac:dyDescent="0.25">
      <c r="A388" s="3"/>
      <c r="B388" s="3"/>
      <c r="C388" s="22"/>
      <c r="D388" s="22"/>
      <c r="E388" s="22"/>
      <c r="F388" s="22"/>
      <c r="G388" s="22"/>
      <c r="H388" s="22"/>
      <c r="I388" s="22"/>
      <c r="J388" s="22"/>
      <c r="K388" s="22"/>
      <c r="L388" s="22"/>
    </row>
    <row r="389" spans="1:12" x14ac:dyDescent="0.25">
      <c r="A389" s="3"/>
      <c r="B389" s="3"/>
      <c r="C389" s="22"/>
      <c r="D389" s="22"/>
      <c r="E389" s="22"/>
      <c r="F389" s="22"/>
      <c r="G389" s="22"/>
      <c r="H389" s="22"/>
      <c r="I389" s="22"/>
      <c r="J389" s="22"/>
      <c r="K389" s="22"/>
      <c r="L389" s="22"/>
    </row>
    <row r="390" spans="1:12" x14ac:dyDescent="0.25">
      <c r="A390" s="3"/>
      <c r="B390" s="3"/>
      <c r="C390" s="22"/>
      <c r="D390" s="22"/>
      <c r="E390" s="22"/>
      <c r="F390" s="22"/>
      <c r="G390" s="22"/>
      <c r="H390" s="22"/>
      <c r="I390" s="22"/>
      <c r="J390" s="22"/>
      <c r="K390" s="22"/>
      <c r="L390" s="22"/>
    </row>
    <row r="391" spans="1:12" x14ac:dyDescent="0.25">
      <c r="A391" s="3"/>
      <c r="B391" s="3"/>
      <c r="C391" s="22"/>
      <c r="D391" s="22"/>
      <c r="E391" s="22"/>
      <c r="F391" s="22"/>
      <c r="G391" s="22"/>
      <c r="H391" s="22"/>
      <c r="I391" s="22"/>
      <c r="J391" s="22"/>
      <c r="K391" s="22"/>
      <c r="L391" s="22"/>
    </row>
    <row r="392" spans="1:12" x14ac:dyDescent="0.25">
      <c r="A392" s="3"/>
      <c r="B392" s="3"/>
      <c r="C392" s="22"/>
      <c r="D392" s="22"/>
      <c r="E392" s="22"/>
      <c r="F392" s="22"/>
      <c r="G392" s="22"/>
      <c r="H392" s="22"/>
      <c r="I392" s="22"/>
      <c r="J392" s="22"/>
      <c r="K392" s="22"/>
      <c r="L392" s="22"/>
    </row>
    <row r="393" spans="1:12" x14ac:dyDescent="0.25">
      <c r="A393" s="3"/>
      <c r="B393" s="3"/>
      <c r="C393" s="22"/>
      <c r="D393" s="22"/>
      <c r="E393" s="22"/>
      <c r="F393" s="22"/>
      <c r="G393" s="22"/>
      <c r="H393" s="22"/>
      <c r="I393" s="22"/>
      <c r="J393" s="22"/>
      <c r="K393" s="22"/>
      <c r="L393" s="22"/>
    </row>
    <row r="394" spans="1:12" x14ac:dyDescent="0.25">
      <c r="A394" s="3"/>
      <c r="B394" s="3"/>
      <c r="C394" s="22"/>
      <c r="D394" s="22"/>
      <c r="E394" s="22"/>
      <c r="F394" s="22"/>
      <c r="G394" s="22"/>
      <c r="H394" s="22"/>
      <c r="I394" s="22"/>
      <c r="J394" s="22"/>
      <c r="K394" s="22"/>
      <c r="L394" s="22"/>
    </row>
    <row r="395" spans="1:12" x14ac:dyDescent="0.25">
      <c r="A395" s="3"/>
      <c r="B395" s="3"/>
      <c r="C395" s="22"/>
      <c r="D395" s="22"/>
      <c r="E395" s="22"/>
      <c r="F395" s="22"/>
      <c r="G395" s="22"/>
      <c r="H395" s="22"/>
      <c r="I395" s="22"/>
      <c r="J395" s="22"/>
      <c r="K395" s="22"/>
      <c r="L395" s="22"/>
    </row>
    <row r="396" spans="1:12" x14ac:dyDescent="0.25">
      <c r="A396" s="3"/>
      <c r="B396" s="3"/>
      <c r="C396" s="22"/>
      <c r="D396" s="22"/>
      <c r="E396" s="22"/>
      <c r="F396" s="22"/>
      <c r="G396" s="22"/>
      <c r="H396" s="22"/>
      <c r="I396" s="22"/>
      <c r="J396" s="22"/>
      <c r="K396" s="22"/>
      <c r="L396" s="22"/>
    </row>
    <row r="397" spans="1:12" x14ac:dyDescent="0.25">
      <c r="A397" s="3"/>
      <c r="B397" s="3"/>
      <c r="C397" s="22"/>
      <c r="D397" s="22"/>
      <c r="E397" s="22"/>
      <c r="F397" s="22"/>
      <c r="G397" s="22"/>
      <c r="H397" s="22"/>
      <c r="I397" s="22"/>
      <c r="J397" s="22"/>
      <c r="K397" s="22"/>
      <c r="L397" s="22"/>
    </row>
    <row r="398" spans="1:12" x14ac:dyDescent="0.25">
      <c r="A398" s="3"/>
      <c r="B398" s="3"/>
      <c r="C398" s="22"/>
      <c r="D398" s="22"/>
      <c r="E398" s="22"/>
      <c r="F398" s="22"/>
      <c r="G398" s="22"/>
      <c r="H398" s="22"/>
      <c r="I398" s="22"/>
      <c r="J398" s="22"/>
      <c r="K398" s="22"/>
      <c r="L398" s="22"/>
    </row>
    <row r="399" spans="1:12" x14ac:dyDescent="0.25">
      <c r="A399" s="3"/>
      <c r="B399" s="3"/>
      <c r="C399" s="22"/>
      <c r="D399" s="22"/>
      <c r="E399" s="22"/>
      <c r="F399" s="22"/>
      <c r="G399" s="22"/>
      <c r="H399" s="22"/>
      <c r="I399" s="22"/>
      <c r="J399" s="22"/>
      <c r="K399" s="22"/>
      <c r="L399" s="22"/>
    </row>
    <row r="400" spans="1:12" x14ac:dyDescent="0.25">
      <c r="A400" s="3"/>
      <c r="B400" s="3"/>
      <c r="C400" s="22"/>
      <c r="D400" s="22"/>
      <c r="E400" s="22"/>
      <c r="F400" s="22"/>
      <c r="G400" s="22"/>
      <c r="H400" s="22"/>
      <c r="I400" s="22"/>
      <c r="J400" s="22"/>
      <c r="K400" s="22"/>
      <c r="L400" s="22"/>
    </row>
    <row r="401" spans="1:12" x14ac:dyDescent="0.25">
      <c r="A401" s="3"/>
      <c r="B401" s="3"/>
      <c r="C401" s="22"/>
      <c r="D401" s="22"/>
      <c r="E401" s="22"/>
      <c r="F401" s="22"/>
      <c r="G401" s="22"/>
      <c r="H401" s="22"/>
      <c r="I401" s="22"/>
      <c r="J401" s="22"/>
      <c r="K401" s="22"/>
      <c r="L401" s="22"/>
    </row>
    <row r="402" spans="1:12" x14ac:dyDescent="0.25">
      <c r="A402" s="3"/>
      <c r="B402" s="3"/>
      <c r="C402" s="22"/>
      <c r="D402" s="22"/>
      <c r="E402" s="22"/>
      <c r="F402" s="22"/>
      <c r="G402" s="22"/>
      <c r="H402" s="22"/>
      <c r="I402" s="22"/>
      <c r="J402" s="22"/>
      <c r="K402" s="22"/>
      <c r="L402" s="22"/>
    </row>
    <row r="403" spans="1:12" x14ac:dyDescent="0.25">
      <c r="A403" s="3"/>
      <c r="B403" s="3"/>
      <c r="C403" s="22"/>
      <c r="D403" s="22"/>
      <c r="E403" s="22"/>
      <c r="F403" s="22"/>
      <c r="G403" s="22"/>
      <c r="H403" s="22"/>
      <c r="I403" s="22"/>
      <c r="J403" s="22"/>
      <c r="K403" s="22"/>
      <c r="L403" s="22"/>
    </row>
    <row r="404" spans="1:12" x14ac:dyDescent="0.25">
      <c r="A404" s="3"/>
      <c r="B404" s="3"/>
      <c r="C404" s="22"/>
      <c r="D404" s="22"/>
      <c r="E404" s="22"/>
      <c r="F404" s="22"/>
      <c r="G404" s="22"/>
      <c r="H404" s="22"/>
      <c r="I404" s="22"/>
      <c r="J404" s="22"/>
      <c r="K404" s="22"/>
      <c r="L404" s="22"/>
    </row>
    <row r="405" spans="1:12" x14ac:dyDescent="0.25">
      <c r="A405" s="3"/>
      <c r="B405" s="3"/>
      <c r="C405" s="22"/>
      <c r="D405" s="22"/>
      <c r="E405" s="22"/>
      <c r="F405" s="22"/>
      <c r="G405" s="22"/>
      <c r="H405" s="22"/>
      <c r="I405" s="22"/>
      <c r="J405" s="22"/>
      <c r="K405" s="22"/>
      <c r="L405" s="22"/>
    </row>
    <row r="406" spans="1:12" x14ac:dyDescent="0.25">
      <c r="A406" s="3"/>
      <c r="B406" s="3"/>
      <c r="C406" s="22"/>
      <c r="D406" s="22"/>
      <c r="E406" s="22"/>
      <c r="F406" s="22"/>
      <c r="G406" s="22"/>
      <c r="H406" s="22"/>
      <c r="I406" s="22"/>
      <c r="J406" s="22"/>
      <c r="K406" s="22"/>
      <c r="L406" s="22"/>
    </row>
    <row r="407" spans="1:12" x14ac:dyDescent="0.25">
      <c r="A407" s="3"/>
      <c r="B407" s="3"/>
      <c r="C407" s="22"/>
      <c r="D407" s="22"/>
      <c r="E407" s="22"/>
      <c r="F407" s="22"/>
      <c r="G407" s="22"/>
      <c r="H407" s="22"/>
      <c r="I407" s="22"/>
      <c r="J407" s="22"/>
      <c r="K407" s="22"/>
      <c r="L407" s="22"/>
    </row>
    <row r="408" spans="1:12" x14ac:dyDescent="0.25">
      <c r="A408" s="3"/>
      <c r="B408" s="3"/>
      <c r="C408" s="22"/>
      <c r="D408" s="22"/>
      <c r="E408" s="22"/>
      <c r="F408" s="22"/>
      <c r="G408" s="22"/>
      <c r="H408" s="22"/>
      <c r="I408" s="22"/>
      <c r="J408" s="22"/>
      <c r="K408" s="22"/>
      <c r="L408" s="22"/>
    </row>
    <row r="409" spans="1:12" x14ac:dyDescent="0.25">
      <c r="A409" s="3"/>
      <c r="B409" s="3"/>
      <c r="C409" s="22"/>
      <c r="D409" s="22"/>
      <c r="E409" s="22"/>
      <c r="F409" s="22"/>
      <c r="G409" s="22"/>
      <c r="H409" s="22"/>
      <c r="I409" s="22"/>
      <c r="J409" s="22"/>
      <c r="K409" s="22"/>
      <c r="L409" s="22"/>
    </row>
    <row r="410" spans="1:12" x14ac:dyDescent="0.25">
      <c r="A410" s="3"/>
      <c r="B410" s="3"/>
      <c r="C410" s="22"/>
      <c r="D410" s="22"/>
      <c r="E410" s="22"/>
      <c r="F410" s="22"/>
      <c r="G410" s="22"/>
      <c r="H410" s="22"/>
      <c r="I410" s="22"/>
      <c r="J410" s="22"/>
      <c r="K410" s="22"/>
      <c r="L410" s="22"/>
    </row>
    <row r="411" spans="1:12" x14ac:dyDescent="0.25">
      <c r="A411" s="3"/>
      <c r="B411" s="3"/>
      <c r="C411" s="22"/>
      <c r="D411" s="22"/>
      <c r="E411" s="22"/>
      <c r="F411" s="22"/>
      <c r="G411" s="22"/>
      <c r="H411" s="22"/>
      <c r="I411" s="22"/>
      <c r="J411" s="22"/>
      <c r="K411" s="22"/>
      <c r="L411" s="22"/>
    </row>
    <row r="412" spans="1:12" x14ac:dyDescent="0.25">
      <c r="A412" s="3"/>
      <c r="B412" s="3"/>
      <c r="C412" s="22"/>
      <c r="D412" s="22"/>
      <c r="E412" s="22"/>
      <c r="F412" s="22"/>
      <c r="G412" s="22"/>
      <c r="H412" s="22"/>
      <c r="I412" s="22"/>
      <c r="J412" s="22"/>
      <c r="K412" s="22"/>
      <c r="L412" s="22"/>
    </row>
    <row r="413" spans="1:12" x14ac:dyDescent="0.25">
      <c r="A413" s="3"/>
      <c r="B413" s="3"/>
      <c r="C413" s="22"/>
      <c r="D413" s="22"/>
      <c r="E413" s="22"/>
      <c r="F413" s="22"/>
      <c r="G413" s="22"/>
      <c r="H413" s="22"/>
      <c r="I413" s="22"/>
      <c r="J413" s="22"/>
      <c r="K413" s="22"/>
      <c r="L413" s="22"/>
    </row>
    <row r="414" spans="1:12" x14ac:dyDescent="0.25">
      <c r="A414" s="3"/>
      <c r="B414" s="3"/>
      <c r="C414" s="22"/>
      <c r="D414" s="22"/>
      <c r="E414" s="22"/>
      <c r="F414" s="22"/>
      <c r="G414" s="22"/>
      <c r="H414" s="22"/>
      <c r="I414" s="22"/>
      <c r="J414" s="22"/>
      <c r="K414" s="22"/>
      <c r="L414" s="22"/>
    </row>
    <row r="415" spans="1:12" x14ac:dyDescent="0.25">
      <c r="A415" s="3"/>
      <c r="B415" s="3"/>
      <c r="C415" s="22"/>
      <c r="D415" s="22"/>
      <c r="E415" s="22"/>
      <c r="F415" s="22"/>
      <c r="G415" s="22"/>
      <c r="H415" s="22"/>
      <c r="I415" s="22"/>
      <c r="J415" s="22"/>
      <c r="K415" s="22"/>
      <c r="L415" s="22"/>
    </row>
    <row r="416" spans="1:12" x14ac:dyDescent="0.25">
      <c r="A416" s="3"/>
      <c r="B416" s="3"/>
      <c r="C416" s="22"/>
      <c r="D416" s="22"/>
      <c r="E416" s="22"/>
      <c r="F416" s="22"/>
      <c r="G416" s="22"/>
      <c r="H416" s="22"/>
      <c r="I416" s="22"/>
      <c r="J416" s="22"/>
      <c r="K416" s="22"/>
      <c r="L416" s="22"/>
    </row>
    <row r="417" spans="1:12" x14ac:dyDescent="0.25">
      <c r="A417" s="3"/>
      <c r="B417" s="3"/>
      <c r="C417" s="22"/>
      <c r="D417" s="22"/>
      <c r="E417" s="22"/>
      <c r="F417" s="22"/>
      <c r="G417" s="22"/>
      <c r="H417" s="22"/>
      <c r="I417" s="22"/>
      <c r="J417" s="22"/>
      <c r="K417" s="22"/>
      <c r="L417" s="22"/>
    </row>
    <row r="418" spans="1:12" x14ac:dyDescent="0.25">
      <c r="A418" s="3"/>
      <c r="B418" s="3"/>
      <c r="C418" s="22"/>
      <c r="D418" s="22"/>
      <c r="E418" s="22"/>
      <c r="F418" s="22"/>
      <c r="G418" s="22"/>
      <c r="H418" s="22"/>
      <c r="I418" s="22"/>
      <c r="J418" s="22"/>
      <c r="K418" s="22"/>
      <c r="L418" s="22"/>
    </row>
    <row r="419" spans="1:12" x14ac:dyDescent="0.25">
      <c r="A419" s="3"/>
      <c r="B419" s="3"/>
      <c r="C419" s="22"/>
      <c r="D419" s="22"/>
      <c r="E419" s="22"/>
      <c r="F419" s="22"/>
      <c r="G419" s="22"/>
      <c r="H419" s="22"/>
      <c r="I419" s="22"/>
      <c r="J419" s="22"/>
      <c r="K419" s="22"/>
      <c r="L419" s="22"/>
    </row>
    <row r="420" spans="1:12" x14ac:dyDescent="0.25">
      <c r="A420" s="3"/>
      <c r="B420" s="3"/>
      <c r="C420" s="22"/>
      <c r="D420" s="22"/>
      <c r="E420" s="22"/>
      <c r="F420" s="22"/>
      <c r="G420" s="22"/>
      <c r="H420" s="22"/>
      <c r="I420" s="22"/>
      <c r="J420" s="22"/>
      <c r="K420" s="22"/>
      <c r="L420" s="22"/>
    </row>
    <row r="421" spans="1:12" x14ac:dyDescent="0.25">
      <c r="A421" s="3"/>
      <c r="B421" s="3"/>
      <c r="C421" s="22"/>
      <c r="D421" s="22"/>
      <c r="E421" s="22"/>
      <c r="F421" s="22"/>
      <c r="G421" s="22"/>
      <c r="H421" s="22"/>
      <c r="I421" s="22"/>
      <c r="J421" s="22"/>
      <c r="K421" s="22"/>
      <c r="L421" s="22"/>
    </row>
    <row r="422" spans="1:12" x14ac:dyDescent="0.25">
      <c r="A422" s="3"/>
      <c r="B422" s="3"/>
      <c r="C422" s="22"/>
      <c r="D422" s="22"/>
      <c r="E422" s="22"/>
      <c r="F422" s="22"/>
      <c r="G422" s="22"/>
      <c r="H422" s="22"/>
      <c r="I422" s="22"/>
      <c r="J422" s="22"/>
      <c r="K422" s="22"/>
      <c r="L422" s="22"/>
    </row>
    <row r="423" spans="1:12" x14ac:dyDescent="0.25">
      <c r="A423" s="3"/>
      <c r="B423" s="3"/>
      <c r="C423" s="22"/>
      <c r="D423" s="22"/>
      <c r="E423" s="22"/>
      <c r="F423" s="22"/>
      <c r="G423" s="22"/>
      <c r="H423" s="22"/>
      <c r="I423" s="22"/>
      <c r="J423" s="22"/>
      <c r="K423" s="22"/>
      <c r="L423" s="22"/>
    </row>
    <row r="424" spans="1:12" x14ac:dyDescent="0.25">
      <c r="A424" s="3"/>
      <c r="B424" s="3"/>
      <c r="C424" s="22"/>
      <c r="D424" s="22"/>
      <c r="E424" s="22"/>
      <c r="F424" s="22"/>
      <c r="G424" s="22"/>
      <c r="H424" s="22"/>
      <c r="I424" s="22"/>
      <c r="J424" s="22"/>
      <c r="K424" s="22"/>
      <c r="L424" s="22"/>
    </row>
    <row r="425" spans="1:12" x14ac:dyDescent="0.25">
      <c r="A425" s="3"/>
      <c r="B425" s="3"/>
      <c r="C425" s="22"/>
      <c r="D425" s="22"/>
      <c r="E425" s="22"/>
      <c r="F425" s="22"/>
      <c r="G425" s="22"/>
      <c r="H425" s="22"/>
      <c r="I425" s="22"/>
      <c r="J425" s="22"/>
      <c r="K425" s="22"/>
      <c r="L425" s="22"/>
    </row>
    <row r="426" spans="1:12" x14ac:dyDescent="0.25">
      <c r="A426" s="3"/>
      <c r="B426" s="3"/>
      <c r="C426" s="22"/>
      <c r="D426" s="22"/>
      <c r="E426" s="22"/>
      <c r="F426" s="22"/>
      <c r="G426" s="22"/>
      <c r="H426" s="22"/>
      <c r="I426" s="22"/>
      <c r="J426" s="22"/>
      <c r="K426" s="22"/>
      <c r="L426" s="22"/>
    </row>
    <row r="427" spans="1:12" x14ac:dyDescent="0.25">
      <c r="A427" s="3"/>
      <c r="B427" s="3"/>
      <c r="C427" s="22"/>
      <c r="D427" s="22"/>
      <c r="E427" s="22"/>
      <c r="F427" s="22"/>
      <c r="G427" s="22"/>
      <c r="H427" s="22"/>
      <c r="I427" s="22"/>
      <c r="J427" s="22"/>
      <c r="K427" s="22"/>
      <c r="L427" s="22"/>
    </row>
    <row r="428" spans="1:12" x14ac:dyDescent="0.25">
      <c r="A428" s="3"/>
      <c r="B428" s="3"/>
      <c r="C428" s="22"/>
      <c r="D428" s="22"/>
      <c r="E428" s="22"/>
      <c r="F428" s="22"/>
      <c r="G428" s="22"/>
      <c r="H428" s="22"/>
      <c r="I428" s="22"/>
      <c r="J428" s="22"/>
      <c r="K428" s="22"/>
      <c r="L428" s="22"/>
    </row>
    <row r="429" spans="1:12" x14ac:dyDescent="0.25">
      <c r="A429" s="3"/>
      <c r="B429" s="3"/>
      <c r="C429" s="22"/>
      <c r="D429" s="22"/>
      <c r="E429" s="22"/>
      <c r="F429" s="22"/>
      <c r="G429" s="22"/>
      <c r="H429" s="22"/>
      <c r="I429" s="22"/>
      <c r="J429" s="22"/>
      <c r="K429" s="22"/>
      <c r="L429" s="22"/>
    </row>
    <row r="430" spans="1:12" x14ac:dyDescent="0.25">
      <c r="A430" s="3"/>
      <c r="B430" s="3"/>
      <c r="C430" s="22"/>
      <c r="D430" s="22"/>
      <c r="E430" s="22"/>
      <c r="F430" s="22"/>
      <c r="G430" s="22"/>
      <c r="H430" s="22"/>
      <c r="I430" s="22"/>
      <c r="J430" s="22"/>
      <c r="K430" s="22"/>
      <c r="L430" s="22"/>
    </row>
    <row r="431" spans="1:12" x14ac:dyDescent="0.25">
      <c r="A431" s="3"/>
      <c r="B431" s="3"/>
      <c r="C431" s="22"/>
      <c r="D431" s="22"/>
      <c r="E431" s="22"/>
      <c r="F431" s="22"/>
      <c r="G431" s="22"/>
      <c r="H431" s="22"/>
      <c r="I431" s="22"/>
      <c r="J431" s="22"/>
      <c r="K431" s="22"/>
      <c r="L431" s="22"/>
    </row>
    <row r="432" spans="1:12" x14ac:dyDescent="0.25">
      <c r="A432" s="3"/>
      <c r="B432" s="3"/>
      <c r="C432" s="22"/>
      <c r="D432" s="22"/>
      <c r="E432" s="22"/>
      <c r="F432" s="22"/>
      <c r="G432" s="22"/>
      <c r="H432" s="22"/>
      <c r="I432" s="22"/>
      <c r="J432" s="22"/>
      <c r="K432" s="22"/>
      <c r="L432" s="22"/>
    </row>
    <row r="433" spans="1:12" x14ac:dyDescent="0.25">
      <c r="A433" s="3"/>
      <c r="B433" s="3"/>
      <c r="C433" s="22"/>
      <c r="D433" s="22"/>
      <c r="E433" s="22"/>
      <c r="F433" s="22"/>
      <c r="G433" s="22"/>
      <c r="H433" s="22"/>
      <c r="I433" s="22"/>
      <c r="J433" s="22"/>
      <c r="K433" s="22"/>
      <c r="L433" s="22"/>
    </row>
    <row r="434" spans="1:12" x14ac:dyDescent="0.25">
      <c r="A434" s="3"/>
      <c r="B434" s="3"/>
      <c r="C434" s="22"/>
      <c r="D434" s="22"/>
      <c r="E434" s="22"/>
      <c r="F434" s="22"/>
      <c r="G434" s="22"/>
      <c r="H434" s="22"/>
      <c r="I434" s="22"/>
      <c r="J434" s="22"/>
      <c r="K434" s="22"/>
      <c r="L434" s="22"/>
    </row>
    <row r="435" spans="1:12" x14ac:dyDescent="0.25">
      <c r="A435" s="3"/>
      <c r="B435" s="3"/>
      <c r="C435" s="22"/>
      <c r="D435" s="22"/>
      <c r="E435" s="22"/>
      <c r="F435" s="22"/>
      <c r="G435" s="22"/>
      <c r="H435" s="22"/>
      <c r="I435" s="22"/>
      <c r="J435" s="22"/>
      <c r="K435" s="22"/>
      <c r="L435" s="22"/>
    </row>
    <row r="436" spans="1:12" x14ac:dyDescent="0.25">
      <c r="A436" s="3"/>
      <c r="B436" s="3"/>
      <c r="C436" s="22"/>
      <c r="D436" s="22"/>
      <c r="E436" s="22"/>
      <c r="F436" s="22"/>
      <c r="G436" s="22"/>
      <c r="H436" s="22"/>
      <c r="I436" s="22"/>
      <c r="J436" s="22"/>
      <c r="K436" s="22"/>
      <c r="L436" s="22"/>
    </row>
    <row r="437" spans="1:12" x14ac:dyDescent="0.25">
      <c r="A437" s="3"/>
      <c r="B437" s="3"/>
      <c r="C437" s="22"/>
      <c r="D437" s="22"/>
      <c r="E437" s="22"/>
      <c r="F437" s="22"/>
      <c r="G437" s="22"/>
      <c r="H437" s="22"/>
      <c r="I437" s="22"/>
      <c r="J437" s="22"/>
      <c r="K437" s="22"/>
      <c r="L437" s="22"/>
    </row>
    <row r="438" spans="1:12" x14ac:dyDescent="0.25">
      <c r="A438" s="3"/>
      <c r="B438" s="3"/>
      <c r="C438" s="22"/>
      <c r="D438" s="22"/>
      <c r="E438" s="22"/>
      <c r="F438" s="22"/>
      <c r="G438" s="22"/>
      <c r="H438" s="22"/>
      <c r="I438" s="22"/>
      <c r="J438" s="22"/>
      <c r="K438" s="22"/>
      <c r="L438" s="22"/>
    </row>
    <row r="439" spans="1:12" x14ac:dyDescent="0.25">
      <c r="A439" s="3"/>
      <c r="B439" s="3"/>
      <c r="C439" s="22"/>
      <c r="D439" s="22"/>
      <c r="E439" s="22"/>
      <c r="F439" s="22"/>
      <c r="G439" s="22"/>
      <c r="H439" s="22"/>
      <c r="I439" s="22"/>
      <c r="J439" s="22"/>
      <c r="K439" s="22"/>
      <c r="L439" s="22"/>
    </row>
    <row r="440" spans="1:12" x14ac:dyDescent="0.25">
      <c r="A440" s="3"/>
      <c r="B440" s="3"/>
      <c r="C440" s="22"/>
      <c r="D440" s="22"/>
      <c r="E440" s="22"/>
      <c r="F440" s="22"/>
      <c r="G440" s="22"/>
      <c r="H440" s="22"/>
      <c r="I440" s="22"/>
      <c r="J440" s="22"/>
      <c r="K440" s="22"/>
      <c r="L440" s="22"/>
    </row>
    <row r="441" spans="1:12" x14ac:dyDescent="0.25">
      <c r="A441" s="3"/>
      <c r="B441" s="3"/>
      <c r="C441" s="22"/>
      <c r="D441" s="22"/>
      <c r="E441" s="22"/>
      <c r="F441" s="22"/>
      <c r="G441" s="22"/>
      <c r="H441" s="22"/>
      <c r="I441" s="22"/>
      <c r="J441" s="22"/>
      <c r="K441" s="22"/>
      <c r="L441" s="22"/>
    </row>
    <row r="442" spans="1:12" x14ac:dyDescent="0.25">
      <c r="A442" s="3"/>
      <c r="B442" s="3"/>
      <c r="C442" s="22"/>
      <c r="D442" s="22"/>
      <c r="E442" s="22"/>
      <c r="F442" s="22"/>
      <c r="G442" s="22"/>
      <c r="H442" s="22"/>
      <c r="I442" s="22"/>
      <c r="J442" s="22"/>
      <c r="K442" s="22"/>
      <c r="L442" s="22"/>
    </row>
    <row r="443" spans="1:12" x14ac:dyDescent="0.25">
      <c r="A443" s="3"/>
      <c r="B443" s="3"/>
      <c r="C443" s="22"/>
      <c r="D443" s="22"/>
      <c r="E443" s="22"/>
      <c r="F443" s="22"/>
      <c r="G443" s="22"/>
      <c r="H443" s="22"/>
      <c r="I443" s="22"/>
      <c r="J443" s="22"/>
      <c r="K443" s="22"/>
      <c r="L443" s="22"/>
    </row>
    <row r="444" spans="1:12" x14ac:dyDescent="0.25">
      <c r="A444" s="3"/>
      <c r="B444" s="3"/>
      <c r="C444" s="22"/>
      <c r="D444" s="22"/>
      <c r="E444" s="22"/>
      <c r="F444" s="22"/>
      <c r="G444" s="22"/>
      <c r="H444" s="22"/>
      <c r="I444" s="22"/>
      <c r="J444" s="22"/>
      <c r="K444" s="22"/>
      <c r="L444" s="22"/>
    </row>
    <row r="445" spans="1:12" x14ac:dyDescent="0.25">
      <c r="A445" s="3"/>
      <c r="B445" s="3"/>
      <c r="C445" s="22"/>
      <c r="D445" s="22"/>
      <c r="E445" s="22"/>
      <c r="F445" s="22"/>
      <c r="G445" s="22"/>
      <c r="H445" s="22"/>
      <c r="I445" s="22"/>
      <c r="J445" s="22"/>
      <c r="K445" s="22"/>
      <c r="L445" s="22"/>
    </row>
    <row r="446" spans="1:12" x14ac:dyDescent="0.25">
      <c r="A446" s="3"/>
      <c r="B446" s="3"/>
      <c r="C446" s="22"/>
      <c r="D446" s="22"/>
      <c r="E446" s="22"/>
      <c r="F446" s="22"/>
      <c r="G446" s="22"/>
      <c r="H446" s="22"/>
      <c r="I446" s="22"/>
      <c r="J446" s="22"/>
      <c r="K446" s="22"/>
      <c r="L446" s="22"/>
    </row>
    <row r="447" spans="1:12" x14ac:dyDescent="0.25">
      <c r="A447" s="3"/>
      <c r="B447" s="3"/>
      <c r="C447" s="22"/>
      <c r="D447" s="22"/>
      <c r="E447" s="22"/>
      <c r="F447" s="22"/>
      <c r="G447" s="22"/>
      <c r="H447" s="22"/>
      <c r="I447" s="22"/>
      <c r="J447" s="22"/>
      <c r="K447" s="22"/>
      <c r="L447" s="22"/>
    </row>
    <row r="448" spans="1:12" x14ac:dyDescent="0.25">
      <c r="A448" s="3"/>
      <c r="B448" s="3"/>
      <c r="C448" s="22"/>
      <c r="D448" s="22"/>
      <c r="E448" s="22"/>
      <c r="F448" s="22"/>
      <c r="G448" s="22"/>
      <c r="H448" s="22"/>
      <c r="I448" s="22"/>
      <c r="J448" s="22"/>
      <c r="K448" s="22"/>
      <c r="L448" s="22"/>
    </row>
    <row r="449" spans="1:12" x14ac:dyDescent="0.25">
      <c r="A449" s="3"/>
      <c r="B449" s="3"/>
      <c r="C449" s="22"/>
      <c r="D449" s="22"/>
      <c r="E449" s="22"/>
      <c r="F449" s="22"/>
      <c r="G449" s="22"/>
      <c r="H449" s="22"/>
      <c r="I449" s="22"/>
      <c r="J449" s="22"/>
      <c r="K449" s="22"/>
      <c r="L449" s="22"/>
    </row>
    <row r="450" spans="1:12" x14ac:dyDescent="0.25">
      <c r="A450" s="3"/>
      <c r="B450" s="3"/>
      <c r="C450" s="22"/>
      <c r="D450" s="22"/>
      <c r="E450" s="22"/>
      <c r="F450" s="22"/>
      <c r="G450" s="22"/>
      <c r="H450" s="22"/>
      <c r="I450" s="22"/>
      <c r="J450" s="22"/>
      <c r="K450" s="22"/>
      <c r="L450" s="22"/>
    </row>
    <row r="451" spans="1:12" x14ac:dyDescent="0.25">
      <c r="A451" s="3"/>
      <c r="B451" s="3"/>
      <c r="C451" s="22"/>
      <c r="D451" s="22"/>
      <c r="E451" s="22"/>
      <c r="F451" s="22"/>
      <c r="G451" s="22"/>
      <c r="H451" s="22"/>
      <c r="I451" s="22"/>
      <c r="J451" s="22"/>
      <c r="K451" s="22"/>
      <c r="L451" s="22"/>
    </row>
    <row r="452" spans="1:12" x14ac:dyDescent="0.25">
      <c r="A452" s="3"/>
      <c r="B452" s="3"/>
      <c r="C452" s="22"/>
      <c r="D452" s="22"/>
      <c r="E452" s="22"/>
      <c r="F452" s="22"/>
      <c r="G452" s="22"/>
      <c r="H452" s="22"/>
      <c r="I452" s="22"/>
      <c r="J452" s="22"/>
      <c r="K452" s="22"/>
      <c r="L452" s="22"/>
    </row>
    <row r="453" spans="1:12" x14ac:dyDescent="0.25">
      <c r="A453" s="3"/>
      <c r="B453" s="3"/>
      <c r="C453" s="22"/>
      <c r="D453" s="22"/>
      <c r="E453" s="22"/>
      <c r="F453" s="22"/>
      <c r="G453" s="22"/>
      <c r="H453" s="22"/>
      <c r="I453" s="22"/>
      <c r="J453" s="22"/>
      <c r="K453" s="22"/>
      <c r="L453" s="22"/>
    </row>
    <row r="454" spans="1:12" x14ac:dyDescent="0.25">
      <c r="A454" s="3"/>
      <c r="B454" s="3"/>
      <c r="C454" s="22"/>
      <c r="D454" s="22"/>
      <c r="E454" s="22"/>
      <c r="F454" s="22"/>
      <c r="G454" s="22"/>
      <c r="H454" s="22"/>
      <c r="I454" s="22"/>
      <c r="J454" s="22"/>
      <c r="K454" s="22"/>
      <c r="L454" s="22"/>
    </row>
    <row r="455" spans="1:12" x14ac:dyDescent="0.25">
      <c r="A455" s="3"/>
      <c r="B455" s="3"/>
      <c r="C455" s="22"/>
      <c r="D455" s="22"/>
      <c r="E455" s="22"/>
      <c r="F455" s="22"/>
      <c r="G455" s="22"/>
      <c r="H455" s="22"/>
      <c r="I455" s="22"/>
      <c r="J455" s="22"/>
      <c r="K455" s="22"/>
      <c r="L455" s="22"/>
    </row>
    <row r="456" spans="1:12" x14ac:dyDescent="0.25">
      <c r="A456" s="3"/>
      <c r="B456" s="3"/>
      <c r="C456" s="22"/>
      <c r="D456" s="22"/>
      <c r="E456" s="22"/>
      <c r="F456" s="22"/>
      <c r="G456" s="22"/>
      <c r="H456" s="22"/>
      <c r="I456" s="22"/>
      <c r="J456" s="22"/>
      <c r="K456" s="22"/>
      <c r="L456" s="22"/>
    </row>
    <row r="457" spans="1:12" x14ac:dyDescent="0.25">
      <c r="A457" s="3"/>
      <c r="B457" s="3"/>
      <c r="C457" s="22"/>
      <c r="D457" s="22"/>
      <c r="E457" s="22"/>
      <c r="F457" s="22"/>
      <c r="G457" s="22"/>
      <c r="H457" s="22"/>
      <c r="I457" s="22"/>
      <c r="J457" s="22"/>
      <c r="K457" s="22"/>
      <c r="L457" s="22"/>
    </row>
    <row r="458" spans="1:12" x14ac:dyDescent="0.25">
      <c r="A458" s="3"/>
      <c r="B458" s="3"/>
      <c r="C458" s="22"/>
      <c r="D458" s="22"/>
      <c r="E458" s="22"/>
      <c r="F458" s="22"/>
      <c r="G458" s="22"/>
      <c r="H458" s="22"/>
      <c r="I458" s="22"/>
      <c r="J458" s="22"/>
      <c r="K458" s="22"/>
      <c r="L458" s="22"/>
    </row>
    <row r="459" spans="1:12" x14ac:dyDescent="0.25">
      <c r="A459" s="3"/>
      <c r="B459" s="3"/>
      <c r="C459" s="22"/>
      <c r="D459" s="22"/>
      <c r="E459" s="22"/>
      <c r="F459" s="22"/>
      <c r="G459" s="22"/>
      <c r="H459" s="22"/>
      <c r="I459" s="22"/>
      <c r="J459" s="22"/>
      <c r="K459" s="22"/>
      <c r="L459" s="22"/>
    </row>
    <row r="460" spans="1:12" x14ac:dyDescent="0.25">
      <c r="A460" s="3"/>
      <c r="B460" s="3"/>
      <c r="C460" s="22"/>
      <c r="D460" s="22"/>
      <c r="E460" s="22"/>
      <c r="F460" s="22"/>
      <c r="G460" s="22"/>
      <c r="H460" s="22"/>
      <c r="I460" s="22"/>
      <c r="J460" s="22"/>
      <c r="K460" s="22"/>
      <c r="L460" s="22"/>
    </row>
    <row r="461" spans="1:12" x14ac:dyDescent="0.25">
      <c r="A461" s="3"/>
      <c r="B461" s="3"/>
      <c r="C461" s="22"/>
      <c r="D461" s="22"/>
      <c r="E461" s="22"/>
      <c r="F461" s="22"/>
      <c r="G461" s="22"/>
      <c r="H461" s="22"/>
      <c r="I461" s="22"/>
      <c r="J461" s="22"/>
      <c r="K461" s="22"/>
      <c r="L461" s="22"/>
    </row>
    <row r="462" spans="1:12" x14ac:dyDescent="0.25">
      <c r="A462" s="3"/>
      <c r="B462" s="3"/>
      <c r="C462" s="22"/>
      <c r="D462" s="22"/>
      <c r="E462" s="22"/>
      <c r="F462" s="22"/>
      <c r="G462" s="22"/>
      <c r="H462" s="22"/>
      <c r="I462" s="22"/>
      <c r="J462" s="22"/>
      <c r="K462" s="22"/>
      <c r="L462" s="22"/>
    </row>
    <row r="463" spans="1:12" x14ac:dyDescent="0.25">
      <c r="A463" s="3"/>
      <c r="B463" s="3"/>
      <c r="C463" s="22"/>
      <c r="D463" s="22"/>
      <c r="E463" s="22"/>
      <c r="F463" s="22"/>
      <c r="G463" s="22"/>
      <c r="H463" s="22"/>
      <c r="I463" s="22"/>
      <c r="J463" s="22"/>
      <c r="K463" s="22"/>
      <c r="L463" s="22"/>
    </row>
    <row r="464" spans="1:12" x14ac:dyDescent="0.25">
      <c r="A464" s="3"/>
      <c r="B464" s="3"/>
      <c r="C464" s="22"/>
      <c r="D464" s="22"/>
      <c r="E464" s="22"/>
      <c r="F464" s="22"/>
      <c r="G464" s="22"/>
      <c r="H464" s="22"/>
      <c r="I464" s="22"/>
      <c r="J464" s="22"/>
      <c r="K464" s="22"/>
      <c r="L464" s="22"/>
    </row>
    <row r="465" spans="1:12" x14ac:dyDescent="0.25">
      <c r="A465" s="3"/>
      <c r="B465" s="3"/>
      <c r="C465" s="22"/>
      <c r="D465" s="22"/>
      <c r="E465" s="22"/>
      <c r="F465" s="22"/>
      <c r="G465" s="22"/>
      <c r="H465" s="22"/>
      <c r="I465" s="22"/>
      <c r="J465" s="22"/>
      <c r="K465" s="22"/>
      <c r="L465" s="22"/>
    </row>
    <row r="466" spans="1:12" x14ac:dyDescent="0.25">
      <c r="A466" s="3"/>
      <c r="B466" s="3"/>
      <c r="C466" s="22"/>
      <c r="D466" s="22"/>
      <c r="E466" s="22"/>
      <c r="F466" s="22"/>
      <c r="G466" s="22"/>
      <c r="H466" s="22"/>
      <c r="I466" s="22"/>
      <c r="J466" s="22"/>
      <c r="K466" s="22"/>
      <c r="L466" s="22"/>
    </row>
    <row r="467" spans="1:12" x14ac:dyDescent="0.25">
      <c r="A467" s="3"/>
      <c r="B467" s="3"/>
      <c r="C467" s="22"/>
      <c r="D467" s="22"/>
      <c r="E467" s="22"/>
      <c r="F467" s="22"/>
      <c r="G467" s="22"/>
      <c r="H467" s="22"/>
      <c r="I467" s="22"/>
      <c r="J467" s="22"/>
      <c r="K467" s="22"/>
      <c r="L467" s="22"/>
    </row>
    <row r="468" spans="1:12" x14ac:dyDescent="0.25">
      <c r="A468" s="3"/>
      <c r="B468" s="3"/>
      <c r="C468" s="22"/>
      <c r="D468" s="22"/>
      <c r="E468" s="22"/>
      <c r="F468" s="22"/>
      <c r="G468" s="22"/>
      <c r="H468" s="22"/>
      <c r="I468" s="22"/>
      <c r="J468" s="22"/>
      <c r="K468" s="22"/>
      <c r="L468" s="22"/>
    </row>
    <row r="469" spans="1:12" x14ac:dyDescent="0.25">
      <c r="A469" s="3"/>
    </row>
    <row r="470" spans="1:12" x14ac:dyDescent="0.25">
      <c r="A470" s="3"/>
    </row>
    <row r="471" spans="1:12" x14ac:dyDescent="0.25">
      <c r="A471" s="3"/>
    </row>
    <row r="472" spans="1:12" x14ac:dyDescent="0.25">
      <c r="A472" s="3"/>
    </row>
    <row r="473" spans="1:12" x14ac:dyDescent="0.25">
      <c r="A473" s="3"/>
    </row>
    <row r="474" spans="1:12" x14ac:dyDescent="0.25">
      <c r="A474" s="3"/>
    </row>
    <row r="475" spans="1:12" x14ac:dyDescent="0.25">
      <c r="A475" s="3"/>
    </row>
    <row r="476" spans="1:12" x14ac:dyDescent="0.25">
      <c r="A476" s="3"/>
    </row>
    <row r="477" spans="1:12" x14ac:dyDescent="0.25">
      <c r="A477" s="3"/>
    </row>
    <row r="478" spans="1:12" x14ac:dyDescent="0.25">
      <c r="A478" s="3"/>
    </row>
    <row r="479" spans="1:12" x14ac:dyDescent="0.25">
      <c r="A479" s="3"/>
    </row>
  </sheetData>
  <mergeCells count="9">
    <mergeCell ref="A2:L2"/>
    <mergeCell ref="A5:A6"/>
    <mergeCell ref="B5:B6"/>
    <mergeCell ref="C5:G5"/>
    <mergeCell ref="A4:B4"/>
    <mergeCell ref="C4:L4"/>
    <mergeCell ref="H5:L5"/>
    <mergeCell ref="A3:B3"/>
    <mergeCell ref="C3:L3"/>
  </mergeCells>
  <pageMargins left="0.2" right="0" top="0" bottom="0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V479"/>
  <sheetViews>
    <sheetView zoomScale="59" zoomScaleNormal="59" workbookViewId="0">
      <selection activeCell="E9" sqref="E9:G9"/>
    </sheetView>
  </sheetViews>
  <sheetFormatPr defaultColWidth="16.7109375" defaultRowHeight="15.75" x14ac:dyDescent="0.25"/>
  <cols>
    <col min="1" max="1" width="10.140625" style="24" bestFit="1" customWidth="1"/>
    <col min="2" max="2" width="98.140625" style="23" customWidth="1"/>
    <col min="3" max="3" width="22.7109375" style="25" bestFit="1" customWidth="1"/>
    <col min="4" max="4" width="18" style="25" bestFit="1" customWidth="1"/>
    <col min="5" max="5" width="14.85546875" style="25" bestFit="1" customWidth="1"/>
    <col min="6" max="6" width="20.140625" style="25" customWidth="1"/>
    <col min="7" max="7" width="19.85546875" style="25" customWidth="1"/>
    <col min="8" max="8" width="20.42578125" style="25" customWidth="1"/>
    <col min="9" max="9" width="15.28515625" style="25" customWidth="1"/>
    <col min="10" max="10" width="15.42578125" style="25" customWidth="1"/>
    <col min="11" max="11" width="17.85546875" style="25" customWidth="1"/>
    <col min="12" max="12" width="18" style="25" customWidth="1"/>
    <col min="13" max="13" width="9" style="3" hidden="1" customWidth="1"/>
    <col min="14" max="14" width="15.85546875" style="3" hidden="1" customWidth="1"/>
    <col min="15" max="16" width="10.42578125" style="3" hidden="1" customWidth="1"/>
    <col min="17" max="17" width="14.85546875" style="3" hidden="1" customWidth="1"/>
    <col min="18" max="18" width="15.85546875" style="3" hidden="1" customWidth="1"/>
    <col min="19" max="19" width="8.85546875" style="3" hidden="1" customWidth="1"/>
    <col min="20" max="20" width="17.28515625" style="3" hidden="1" customWidth="1"/>
    <col min="21" max="22" width="10.42578125" style="3" hidden="1" customWidth="1"/>
    <col min="23" max="23" width="15.85546875" style="3" hidden="1" customWidth="1"/>
    <col min="24" max="24" width="17.28515625" style="3" hidden="1" customWidth="1"/>
    <col min="25" max="66" width="9" style="3" customWidth="1"/>
    <col min="67" max="67" width="12.42578125" style="3" customWidth="1"/>
    <col min="68" max="68" width="44.140625" style="3" customWidth="1"/>
    <col min="69" max="71" width="16.7109375" style="3"/>
    <col min="72" max="72" width="12.42578125" style="3" customWidth="1"/>
    <col min="73" max="73" width="44.140625" style="3" customWidth="1"/>
    <col min="74" max="74" width="21.7109375" style="3" customWidth="1"/>
    <col min="75" max="78" width="21" style="3" bestFit="1" customWidth="1"/>
    <col min="79" max="79" width="17.5703125" style="3" bestFit="1" customWidth="1"/>
    <col min="80" max="81" width="16.42578125" style="3" bestFit="1" customWidth="1"/>
    <col min="82" max="82" width="16.7109375" style="3" customWidth="1"/>
    <col min="83" max="83" width="16.42578125" style="3" bestFit="1" customWidth="1"/>
    <col min="84" max="84" width="13.28515625" style="3" customWidth="1"/>
    <col min="85" max="89" width="9.85546875" style="3" bestFit="1" customWidth="1"/>
    <col min="90" max="104" width="17.7109375" style="3" customWidth="1"/>
    <col min="105" max="106" width="25.28515625" style="3" customWidth="1"/>
    <col min="107" max="107" width="23" style="3" bestFit="1" customWidth="1"/>
    <col min="108" max="108" width="22.28515625" style="3" bestFit="1" customWidth="1"/>
    <col min="109" max="109" width="23" style="3" bestFit="1" customWidth="1"/>
    <col min="110" max="110" width="24.28515625" style="3" bestFit="1" customWidth="1"/>
    <col min="111" max="111" width="23" style="3" bestFit="1" customWidth="1"/>
    <col min="112" max="113" width="22.28515625" style="3" bestFit="1" customWidth="1"/>
    <col min="114" max="114" width="20.7109375" style="3" bestFit="1" customWidth="1"/>
    <col min="115" max="115" width="24.7109375" style="3" customWidth="1"/>
    <col min="116" max="118" width="22" style="3" customWidth="1"/>
    <col min="119" max="119" width="21.85546875" style="3" customWidth="1"/>
    <col min="120" max="120" width="19.7109375" style="3" customWidth="1"/>
    <col min="121" max="322" width="9" style="3" customWidth="1"/>
    <col min="323" max="323" width="12.42578125" style="3" customWidth="1"/>
    <col min="324" max="324" width="44.140625" style="3" customWidth="1"/>
    <col min="325" max="327" width="16.7109375" style="3"/>
    <col min="328" max="328" width="12.42578125" style="3" customWidth="1"/>
    <col min="329" max="329" width="44.140625" style="3" customWidth="1"/>
    <col min="330" max="330" width="21.7109375" style="3" customWidth="1"/>
    <col min="331" max="334" width="21" style="3" bestFit="1" customWidth="1"/>
    <col min="335" max="335" width="17.5703125" style="3" bestFit="1" customWidth="1"/>
    <col min="336" max="337" width="16.42578125" style="3" bestFit="1" customWidth="1"/>
    <col min="338" max="338" width="16.7109375" style="3" customWidth="1"/>
    <col min="339" max="339" width="16.42578125" style="3" bestFit="1" customWidth="1"/>
    <col min="340" max="340" width="13.28515625" style="3" customWidth="1"/>
    <col min="341" max="345" width="9.85546875" style="3" bestFit="1" customWidth="1"/>
    <col min="346" max="360" width="17.7109375" style="3" customWidth="1"/>
    <col min="361" max="362" width="25.28515625" style="3" customWidth="1"/>
    <col min="363" max="363" width="23" style="3" bestFit="1" customWidth="1"/>
    <col min="364" max="364" width="22.28515625" style="3" bestFit="1" customWidth="1"/>
    <col min="365" max="365" width="23" style="3" bestFit="1" customWidth="1"/>
    <col min="366" max="366" width="24.28515625" style="3" bestFit="1" customWidth="1"/>
    <col min="367" max="367" width="23" style="3" bestFit="1" customWidth="1"/>
    <col min="368" max="369" width="22.28515625" style="3" bestFit="1" customWidth="1"/>
    <col min="370" max="370" width="20.7109375" style="3" bestFit="1" customWidth="1"/>
    <col min="371" max="371" width="24.7109375" style="3" customWidth="1"/>
    <col min="372" max="374" width="22" style="3" customWidth="1"/>
    <col min="375" max="375" width="21.85546875" style="3" customWidth="1"/>
    <col min="376" max="376" width="19.7109375" style="3" customWidth="1"/>
    <col min="377" max="578" width="9" style="3" customWidth="1"/>
    <col min="579" max="579" width="12.42578125" style="3" customWidth="1"/>
    <col min="580" max="580" width="44.140625" style="3" customWidth="1"/>
    <col min="581" max="583" width="16.7109375" style="3"/>
    <col min="584" max="584" width="12.42578125" style="3" customWidth="1"/>
    <col min="585" max="585" width="44.140625" style="3" customWidth="1"/>
    <col min="586" max="586" width="21.7109375" style="3" customWidth="1"/>
    <col min="587" max="590" width="21" style="3" bestFit="1" customWidth="1"/>
    <col min="591" max="591" width="17.5703125" style="3" bestFit="1" customWidth="1"/>
    <col min="592" max="593" width="16.42578125" style="3" bestFit="1" customWidth="1"/>
    <col min="594" max="594" width="16.7109375" style="3" customWidth="1"/>
    <col min="595" max="595" width="16.42578125" style="3" bestFit="1" customWidth="1"/>
    <col min="596" max="596" width="13.28515625" style="3" customWidth="1"/>
    <col min="597" max="601" width="9.85546875" style="3" bestFit="1" customWidth="1"/>
    <col min="602" max="616" width="17.7109375" style="3" customWidth="1"/>
    <col min="617" max="618" width="25.28515625" style="3" customWidth="1"/>
    <col min="619" max="619" width="23" style="3" bestFit="1" customWidth="1"/>
    <col min="620" max="620" width="22.28515625" style="3" bestFit="1" customWidth="1"/>
    <col min="621" max="621" width="23" style="3" bestFit="1" customWidth="1"/>
    <col min="622" max="622" width="24.28515625" style="3" bestFit="1" customWidth="1"/>
    <col min="623" max="623" width="23" style="3" bestFit="1" customWidth="1"/>
    <col min="624" max="625" width="22.28515625" style="3" bestFit="1" customWidth="1"/>
    <col min="626" max="626" width="20.7109375" style="3" bestFit="1" customWidth="1"/>
    <col min="627" max="627" width="24.7109375" style="3" customWidth="1"/>
    <col min="628" max="630" width="22" style="3" customWidth="1"/>
    <col min="631" max="631" width="21.85546875" style="3" customWidth="1"/>
    <col min="632" max="632" width="19.7109375" style="3" customWidth="1"/>
    <col min="633" max="834" width="9" style="3" customWidth="1"/>
    <col min="835" max="835" width="12.42578125" style="3" customWidth="1"/>
    <col min="836" max="836" width="44.140625" style="3" customWidth="1"/>
    <col min="837" max="839" width="16.7109375" style="3"/>
    <col min="840" max="840" width="12.42578125" style="3" customWidth="1"/>
    <col min="841" max="841" width="44.140625" style="3" customWidth="1"/>
    <col min="842" max="842" width="21.7109375" style="3" customWidth="1"/>
    <col min="843" max="846" width="21" style="3" bestFit="1" customWidth="1"/>
    <col min="847" max="847" width="17.5703125" style="3" bestFit="1" customWidth="1"/>
    <col min="848" max="849" width="16.42578125" style="3" bestFit="1" customWidth="1"/>
    <col min="850" max="850" width="16.7109375" style="3" customWidth="1"/>
    <col min="851" max="851" width="16.42578125" style="3" bestFit="1" customWidth="1"/>
    <col min="852" max="852" width="13.28515625" style="3" customWidth="1"/>
    <col min="853" max="857" width="9.85546875" style="3" bestFit="1" customWidth="1"/>
    <col min="858" max="872" width="17.7109375" style="3" customWidth="1"/>
    <col min="873" max="874" width="25.28515625" style="3" customWidth="1"/>
    <col min="875" max="875" width="23" style="3" bestFit="1" customWidth="1"/>
    <col min="876" max="876" width="22.28515625" style="3" bestFit="1" customWidth="1"/>
    <col min="877" max="877" width="23" style="3" bestFit="1" customWidth="1"/>
    <col min="878" max="878" width="24.28515625" style="3" bestFit="1" customWidth="1"/>
    <col min="879" max="879" width="23" style="3" bestFit="1" customWidth="1"/>
    <col min="880" max="881" width="22.28515625" style="3" bestFit="1" customWidth="1"/>
    <col min="882" max="882" width="20.7109375" style="3" bestFit="1" customWidth="1"/>
    <col min="883" max="883" width="24.7109375" style="3" customWidth="1"/>
    <col min="884" max="886" width="22" style="3" customWidth="1"/>
    <col min="887" max="887" width="21.85546875" style="3" customWidth="1"/>
    <col min="888" max="888" width="19.7109375" style="3" customWidth="1"/>
    <col min="889" max="1090" width="9" style="3" customWidth="1"/>
    <col min="1091" max="1091" width="12.42578125" style="3" customWidth="1"/>
    <col min="1092" max="1092" width="44.140625" style="3" customWidth="1"/>
    <col min="1093" max="1095" width="16.7109375" style="3"/>
    <col min="1096" max="1096" width="12.42578125" style="3" customWidth="1"/>
    <col min="1097" max="1097" width="44.140625" style="3" customWidth="1"/>
    <col min="1098" max="1098" width="21.7109375" style="3" customWidth="1"/>
    <col min="1099" max="1102" width="21" style="3" bestFit="1" customWidth="1"/>
    <col min="1103" max="1103" width="17.5703125" style="3" bestFit="1" customWidth="1"/>
    <col min="1104" max="1105" width="16.42578125" style="3" bestFit="1" customWidth="1"/>
    <col min="1106" max="1106" width="16.7109375" style="3" customWidth="1"/>
    <col min="1107" max="1107" width="16.42578125" style="3" bestFit="1" customWidth="1"/>
    <col min="1108" max="1108" width="13.28515625" style="3" customWidth="1"/>
    <col min="1109" max="1113" width="9.85546875" style="3" bestFit="1" customWidth="1"/>
    <col min="1114" max="1128" width="17.7109375" style="3" customWidth="1"/>
    <col min="1129" max="1130" width="25.28515625" style="3" customWidth="1"/>
    <col min="1131" max="1131" width="23" style="3" bestFit="1" customWidth="1"/>
    <col min="1132" max="1132" width="22.28515625" style="3" bestFit="1" customWidth="1"/>
    <col min="1133" max="1133" width="23" style="3" bestFit="1" customWidth="1"/>
    <col min="1134" max="1134" width="24.28515625" style="3" bestFit="1" customWidth="1"/>
    <col min="1135" max="1135" width="23" style="3" bestFit="1" customWidth="1"/>
    <col min="1136" max="1137" width="22.28515625" style="3" bestFit="1" customWidth="1"/>
    <col min="1138" max="1138" width="20.7109375" style="3" bestFit="1" customWidth="1"/>
    <col min="1139" max="1139" width="24.7109375" style="3" customWidth="1"/>
    <col min="1140" max="1142" width="22" style="3" customWidth="1"/>
    <col min="1143" max="1143" width="21.85546875" style="3" customWidth="1"/>
    <col min="1144" max="1144" width="19.7109375" style="3" customWidth="1"/>
    <col min="1145" max="1346" width="9" style="3" customWidth="1"/>
    <col min="1347" max="1347" width="12.42578125" style="3" customWidth="1"/>
    <col min="1348" max="1348" width="44.140625" style="3" customWidth="1"/>
    <col min="1349" max="1351" width="16.7109375" style="3"/>
    <col min="1352" max="1352" width="12.42578125" style="3" customWidth="1"/>
    <col min="1353" max="1353" width="44.140625" style="3" customWidth="1"/>
    <col min="1354" max="1354" width="21.7109375" style="3" customWidth="1"/>
    <col min="1355" max="1358" width="21" style="3" bestFit="1" customWidth="1"/>
    <col min="1359" max="1359" width="17.5703125" style="3" bestFit="1" customWidth="1"/>
    <col min="1360" max="1361" width="16.42578125" style="3" bestFit="1" customWidth="1"/>
    <col min="1362" max="1362" width="16.7109375" style="3" customWidth="1"/>
    <col min="1363" max="1363" width="16.42578125" style="3" bestFit="1" customWidth="1"/>
    <col min="1364" max="1364" width="13.28515625" style="3" customWidth="1"/>
    <col min="1365" max="1369" width="9.85546875" style="3" bestFit="1" customWidth="1"/>
    <col min="1370" max="1384" width="17.7109375" style="3" customWidth="1"/>
    <col min="1385" max="1386" width="25.28515625" style="3" customWidth="1"/>
    <col min="1387" max="1387" width="23" style="3" bestFit="1" customWidth="1"/>
    <col min="1388" max="1388" width="22.28515625" style="3" bestFit="1" customWidth="1"/>
    <col min="1389" max="1389" width="23" style="3" bestFit="1" customWidth="1"/>
    <col min="1390" max="1390" width="24.28515625" style="3" bestFit="1" customWidth="1"/>
    <col min="1391" max="1391" width="23" style="3" bestFit="1" customWidth="1"/>
    <col min="1392" max="1393" width="22.28515625" style="3" bestFit="1" customWidth="1"/>
    <col min="1394" max="1394" width="20.7109375" style="3" bestFit="1" customWidth="1"/>
    <col min="1395" max="1395" width="24.7109375" style="3" customWidth="1"/>
    <col min="1396" max="1398" width="22" style="3" customWidth="1"/>
    <col min="1399" max="1399" width="21.85546875" style="3" customWidth="1"/>
    <col min="1400" max="1400" width="19.7109375" style="3" customWidth="1"/>
    <col min="1401" max="1602" width="9" style="3" customWidth="1"/>
    <col min="1603" max="1603" width="12.42578125" style="3" customWidth="1"/>
    <col min="1604" max="1604" width="44.140625" style="3" customWidth="1"/>
    <col min="1605" max="1607" width="16.7109375" style="3"/>
    <col min="1608" max="1608" width="12.42578125" style="3" customWidth="1"/>
    <col min="1609" max="1609" width="44.140625" style="3" customWidth="1"/>
    <col min="1610" max="1610" width="21.7109375" style="3" customWidth="1"/>
    <col min="1611" max="1614" width="21" style="3" bestFit="1" customWidth="1"/>
    <col min="1615" max="1615" width="17.5703125" style="3" bestFit="1" customWidth="1"/>
    <col min="1616" max="1617" width="16.42578125" style="3" bestFit="1" customWidth="1"/>
    <col min="1618" max="1618" width="16.7109375" style="3" customWidth="1"/>
    <col min="1619" max="1619" width="16.42578125" style="3" bestFit="1" customWidth="1"/>
    <col min="1620" max="1620" width="13.28515625" style="3" customWidth="1"/>
    <col min="1621" max="1625" width="9.85546875" style="3" bestFit="1" customWidth="1"/>
    <col min="1626" max="1640" width="17.7109375" style="3" customWidth="1"/>
    <col min="1641" max="1642" width="25.28515625" style="3" customWidth="1"/>
    <col min="1643" max="1643" width="23" style="3" bestFit="1" customWidth="1"/>
    <col min="1644" max="1644" width="22.28515625" style="3" bestFit="1" customWidth="1"/>
    <col min="1645" max="1645" width="23" style="3" bestFit="1" customWidth="1"/>
    <col min="1646" max="1646" width="24.28515625" style="3" bestFit="1" customWidth="1"/>
    <col min="1647" max="1647" width="23" style="3" bestFit="1" customWidth="1"/>
    <col min="1648" max="1649" width="22.28515625" style="3" bestFit="1" customWidth="1"/>
    <col min="1650" max="1650" width="20.7109375" style="3" bestFit="1" customWidth="1"/>
    <col min="1651" max="1651" width="24.7109375" style="3" customWidth="1"/>
    <col min="1652" max="1654" width="22" style="3" customWidth="1"/>
    <col min="1655" max="1655" width="21.85546875" style="3" customWidth="1"/>
    <col min="1656" max="1656" width="19.7109375" style="3" customWidth="1"/>
    <col min="1657" max="1858" width="9" style="3" customWidth="1"/>
    <col min="1859" max="1859" width="12.42578125" style="3" customWidth="1"/>
    <col min="1860" max="1860" width="44.140625" style="3" customWidth="1"/>
    <col min="1861" max="1863" width="16.7109375" style="3"/>
    <col min="1864" max="1864" width="12.42578125" style="3" customWidth="1"/>
    <col min="1865" max="1865" width="44.140625" style="3" customWidth="1"/>
    <col min="1866" max="1866" width="21.7109375" style="3" customWidth="1"/>
    <col min="1867" max="1870" width="21" style="3" bestFit="1" customWidth="1"/>
    <col min="1871" max="1871" width="17.5703125" style="3" bestFit="1" customWidth="1"/>
    <col min="1872" max="1873" width="16.42578125" style="3" bestFit="1" customWidth="1"/>
    <col min="1874" max="1874" width="16.7109375" style="3" customWidth="1"/>
    <col min="1875" max="1875" width="16.42578125" style="3" bestFit="1" customWidth="1"/>
    <col min="1876" max="1876" width="13.28515625" style="3" customWidth="1"/>
    <col min="1877" max="1881" width="9.85546875" style="3" bestFit="1" customWidth="1"/>
    <col min="1882" max="1896" width="17.7109375" style="3" customWidth="1"/>
    <col min="1897" max="1898" width="25.28515625" style="3" customWidth="1"/>
    <col min="1899" max="1899" width="23" style="3" bestFit="1" customWidth="1"/>
    <col min="1900" max="1900" width="22.28515625" style="3" bestFit="1" customWidth="1"/>
    <col min="1901" max="1901" width="23" style="3" bestFit="1" customWidth="1"/>
    <col min="1902" max="1902" width="24.28515625" style="3" bestFit="1" customWidth="1"/>
    <col min="1903" max="1903" width="23" style="3" bestFit="1" customWidth="1"/>
    <col min="1904" max="1905" width="22.28515625" style="3" bestFit="1" customWidth="1"/>
    <col min="1906" max="1906" width="20.7109375" style="3" bestFit="1" customWidth="1"/>
    <col min="1907" max="1907" width="24.7109375" style="3" customWidth="1"/>
    <col min="1908" max="1910" width="22" style="3" customWidth="1"/>
    <col min="1911" max="1911" width="21.85546875" style="3" customWidth="1"/>
    <col min="1912" max="1912" width="19.7109375" style="3" customWidth="1"/>
    <col min="1913" max="2114" width="9" style="3" customWidth="1"/>
    <col min="2115" max="2115" width="12.42578125" style="3" customWidth="1"/>
    <col min="2116" max="2116" width="44.140625" style="3" customWidth="1"/>
    <col min="2117" max="2119" width="16.7109375" style="3"/>
    <col min="2120" max="2120" width="12.42578125" style="3" customWidth="1"/>
    <col min="2121" max="2121" width="44.140625" style="3" customWidth="1"/>
    <col min="2122" max="2122" width="21.7109375" style="3" customWidth="1"/>
    <col min="2123" max="2126" width="21" style="3" bestFit="1" customWidth="1"/>
    <col min="2127" max="2127" width="17.5703125" style="3" bestFit="1" customWidth="1"/>
    <col min="2128" max="2129" width="16.42578125" style="3" bestFit="1" customWidth="1"/>
    <col min="2130" max="2130" width="16.7109375" style="3" customWidth="1"/>
    <col min="2131" max="2131" width="16.42578125" style="3" bestFit="1" customWidth="1"/>
    <col min="2132" max="2132" width="13.28515625" style="3" customWidth="1"/>
    <col min="2133" max="2137" width="9.85546875" style="3" bestFit="1" customWidth="1"/>
    <col min="2138" max="2152" width="17.7109375" style="3" customWidth="1"/>
    <col min="2153" max="2154" width="25.28515625" style="3" customWidth="1"/>
    <col min="2155" max="2155" width="23" style="3" bestFit="1" customWidth="1"/>
    <col min="2156" max="2156" width="22.28515625" style="3" bestFit="1" customWidth="1"/>
    <col min="2157" max="2157" width="23" style="3" bestFit="1" customWidth="1"/>
    <col min="2158" max="2158" width="24.28515625" style="3" bestFit="1" customWidth="1"/>
    <col min="2159" max="2159" width="23" style="3" bestFit="1" customWidth="1"/>
    <col min="2160" max="2161" width="22.28515625" style="3" bestFit="1" customWidth="1"/>
    <col min="2162" max="2162" width="20.7109375" style="3" bestFit="1" customWidth="1"/>
    <col min="2163" max="2163" width="24.7109375" style="3" customWidth="1"/>
    <col min="2164" max="2166" width="22" style="3" customWidth="1"/>
    <col min="2167" max="2167" width="21.85546875" style="3" customWidth="1"/>
    <col min="2168" max="2168" width="19.7109375" style="3" customWidth="1"/>
    <col min="2169" max="2370" width="9" style="3" customWidth="1"/>
    <col min="2371" max="2371" width="12.42578125" style="3" customWidth="1"/>
    <col min="2372" max="2372" width="44.140625" style="3" customWidth="1"/>
    <col min="2373" max="2375" width="16.7109375" style="3"/>
    <col min="2376" max="2376" width="12.42578125" style="3" customWidth="1"/>
    <col min="2377" max="2377" width="44.140625" style="3" customWidth="1"/>
    <col min="2378" max="2378" width="21.7109375" style="3" customWidth="1"/>
    <col min="2379" max="2382" width="21" style="3" bestFit="1" customWidth="1"/>
    <col min="2383" max="2383" width="17.5703125" style="3" bestFit="1" customWidth="1"/>
    <col min="2384" max="2385" width="16.42578125" style="3" bestFit="1" customWidth="1"/>
    <col min="2386" max="2386" width="16.7109375" style="3" customWidth="1"/>
    <col min="2387" max="2387" width="16.42578125" style="3" bestFit="1" customWidth="1"/>
    <col min="2388" max="2388" width="13.28515625" style="3" customWidth="1"/>
    <col min="2389" max="2393" width="9.85546875" style="3" bestFit="1" customWidth="1"/>
    <col min="2394" max="2408" width="17.7109375" style="3" customWidth="1"/>
    <col min="2409" max="2410" width="25.28515625" style="3" customWidth="1"/>
    <col min="2411" max="2411" width="23" style="3" bestFit="1" customWidth="1"/>
    <col min="2412" max="2412" width="22.28515625" style="3" bestFit="1" customWidth="1"/>
    <col min="2413" max="2413" width="23" style="3" bestFit="1" customWidth="1"/>
    <col min="2414" max="2414" width="24.28515625" style="3" bestFit="1" customWidth="1"/>
    <col min="2415" max="2415" width="23" style="3" bestFit="1" customWidth="1"/>
    <col min="2416" max="2417" width="22.28515625" style="3" bestFit="1" customWidth="1"/>
    <col min="2418" max="2418" width="20.7109375" style="3" bestFit="1" customWidth="1"/>
    <col min="2419" max="2419" width="24.7109375" style="3" customWidth="1"/>
    <col min="2420" max="2422" width="22" style="3" customWidth="1"/>
    <col min="2423" max="2423" width="21.85546875" style="3" customWidth="1"/>
    <col min="2424" max="2424" width="19.7109375" style="3" customWidth="1"/>
    <col min="2425" max="2626" width="9" style="3" customWidth="1"/>
    <col min="2627" max="2627" width="12.42578125" style="3" customWidth="1"/>
    <col min="2628" max="2628" width="44.140625" style="3" customWidth="1"/>
    <col min="2629" max="2631" width="16.7109375" style="3"/>
    <col min="2632" max="2632" width="12.42578125" style="3" customWidth="1"/>
    <col min="2633" max="2633" width="44.140625" style="3" customWidth="1"/>
    <col min="2634" max="2634" width="21.7109375" style="3" customWidth="1"/>
    <col min="2635" max="2638" width="21" style="3" bestFit="1" customWidth="1"/>
    <col min="2639" max="2639" width="17.5703125" style="3" bestFit="1" customWidth="1"/>
    <col min="2640" max="2641" width="16.42578125" style="3" bestFit="1" customWidth="1"/>
    <col min="2642" max="2642" width="16.7109375" style="3" customWidth="1"/>
    <col min="2643" max="2643" width="16.42578125" style="3" bestFit="1" customWidth="1"/>
    <col min="2644" max="2644" width="13.28515625" style="3" customWidth="1"/>
    <col min="2645" max="2649" width="9.85546875" style="3" bestFit="1" customWidth="1"/>
    <col min="2650" max="2664" width="17.7109375" style="3" customWidth="1"/>
    <col min="2665" max="2666" width="25.28515625" style="3" customWidth="1"/>
    <col min="2667" max="2667" width="23" style="3" bestFit="1" customWidth="1"/>
    <col min="2668" max="2668" width="22.28515625" style="3" bestFit="1" customWidth="1"/>
    <col min="2669" max="2669" width="23" style="3" bestFit="1" customWidth="1"/>
    <col min="2670" max="2670" width="24.28515625" style="3" bestFit="1" customWidth="1"/>
    <col min="2671" max="2671" width="23" style="3" bestFit="1" customWidth="1"/>
    <col min="2672" max="2673" width="22.28515625" style="3" bestFit="1" customWidth="1"/>
    <col min="2674" max="2674" width="20.7109375" style="3" bestFit="1" customWidth="1"/>
    <col min="2675" max="2675" width="24.7109375" style="3" customWidth="1"/>
    <col min="2676" max="2678" width="22" style="3" customWidth="1"/>
    <col min="2679" max="2679" width="21.85546875" style="3" customWidth="1"/>
    <col min="2680" max="2680" width="19.7109375" style="3" customWidth="1"/>
    <col min="2681" max="2882" width="9" style="3" customWidth="1"/>
    <col min="2883" max="2883" width="12.42578125" style="3" customWidth="1"/>
    <col min="2884" max="2884" width="44.140625" style="3" customWidth="1"/>
    <col min="2885" max="2887" width="16.7109375" style="3"/>
    <col min="2888" max="2888" width="12.42578125" style="3" customWidth="1"/>
    <col min="2889" max="2889" width="44.140625" style="3" customWidth="1"/>
    <col min="2890" max="2890" width="21.7109375" style="3" customWidth="1"/>
    <col min="2891" max="2894" width="21" style="3" bestFit="1" customWidth="1"/>
    <col min="2895" max="2895" width="17.5703125" style="3" bestFit="1" customWidth="1"/>
    <col min="2896" max="2897" width="16.42578125" style="3" bestFit="1" customWidth="1"/>
    <col min="2898" max="2898" width="16.7109375" style="3" customWidth="1"/>
    <col min="2899" max="2899" width="16.42578125" style="3" bestFit="1" customWidth="1"/>
    <col min="2900" max="2900" width="13.28515625" style="3" customWidth="1"/>
    <col min="2901" max="2905" width="9.85546875" style="3" bestFit="1" customWidth="1"/>
    <col min="2906" max="2920" width="17.7109375" style="3" customWidth="1"/>
    <col min="2921" max="2922" width="25.28515625" style="3" customWidth="1"/>
    <col min="2923" max="2923" width="23" style="3" bestFit="1" customWidth="1"/>
    <col min="2924" max="2924" width="22.28515625" style="3" bestFit="1" customWidth="1"/>
    <col min="2925" max="2925" width="23" style="3" bestFit="1" customWidth="1"/>
    <col min="2926" max="2926" width="24.28515625" style="3" bestFit="1" customWidth="1"/>
    <col min="2927" max="2927" width="23" style="3" bestFit="1" customWidth="1"/>
    <col min="2928" max="2929" width="22.28515625" style="3" bestFit="1" customWidth="1"/>
    <col min="2930" max="2930" width="20.7109375" style="3" bestFit="1" customWidth="1"/>
    <col min="2931" max="2931" width="24.7109375" style="3" customWidth="1"/>
    <col min="2932" max="2934" width="22" style="3" customWidth="1"/>
    <col min="2935" max="2935" width="21.85546875" style="3" customWidth="1"/>
    <col min="2936" max="2936" width="19.7109375" style="3" customWidth="1"/>
    <col min="2937" max="3138" width="9" style="3" customWidth="1"/>
    <col min="3139" max="3139" width="12.42578125" style="3" customWidth="1"/>
    <col min="3140" max="3140" width="44.140625" style="3" customWidth="1"/>
    <col min="3141" max="3143" width="16.7109375" style="3"/>
    <col min="3144" max="3144" width="12.42578125" style="3" customWidth="1"/>
    <col min="3145" max="3145" width="44.140625" style="3" customWidth="1"/>
    <col min="3146" max="3146" width="21.7109375" style="3" customWidth="1"/>
    <col min="3147" max="3150" width="21" style="3" bestFit="1" customWidth="1"/>
    <col min="3151" max="3151" width="17.5703125" style="3" bestFit="1" customWidth="1"/>
    <col min="3152" max="3153" width="16.42578125" style="3" bestFit="1" customWidth="1"/>
    <col min="3154" max="3154" width="16.7109375" style="3" customWidth="1"/>
    <col min="3155" max="3155" width="16.42578125" style="3" bestFit="1" customWidth="1"/>
    <col min="3156" max="3156" width="13.28515625" style="3" customWidth="1"/>
    <col min="3157" max="3161" width="9.85546875" style="3" bestFit="1" customWidth="1"/>
    <col min="3162" max="3176" width="17.7109375" style="3" customWidth="1"/>
    <col min="3177" max="3178" width="25.28515625" style="3" customWidth="1"/>
    <col min="3179" max="3179" width="23" style="3" bestFit="1" customWidth="1"/>
    <col min="3180" max="3180" width="22.28515625" style="3" bestFit="1" customWidth="1"/>
    <col min="3181" max="3181" width="23" style="3" bestFit="1" customWidth="1"/>
    <col min="3182" max="3182" width="24.28515625" style="3" bestFit="1" customWidth="1"/>
    <col min="3183" max="3183" width="23" style="3" bestFit="1" customWidth="1"/>
    <col min="3184" max="3185" width="22.28515625" style="3" bestFit="1" customWidth="1"/>
    <col min="3186" max="3186" width="20.7109375" style="3" bestFit="1" customWidth="1"/>
    <col min="3187" max="3187" width="24.7109375" style="3" customWidth="1"/>
    <col min="3188" max="3190" width="22" style="3" customWidth="1"/>
    <col min="3191" max="3191" width="21.85546875" style="3" customWidth="1"/>
    <col min="3192" max="3192" width="19.7109375" style="3" customWidth="1"/>
    <col min="3193" max="3394" width="9" style="3" customWidth="1"/>
    <col min="3395" max="3395" width="12.42578125" style="3" customWidth="1"/>
    <col min="3396" max="3396" width="44.140625" style="3" customWidth="1"/>
    <col min="3397" max="3399" width="16.7109375" style="3"/>
    <col min="3400" max="3400" width="12.42578125" style="3" customWidth="1"/>
    <col min="3401" max="3401" width="44.140625" style="3" customWidth="1"/>
    <col min="3402" max="3402" width="21.7109375" style="3" customWidth="1"/>
    <col min="3403" max="3406" width="21" style="3" bestFit="1" customWidth="1"/>
    <col min="3407" max="3407" width="17.5703125" style="3" bestFit="1" customWidth="1"/>
    <col min="3408" max="3409" width="16.42578125" style="3" bestFit="1" customWidth="1"/>
    <col min="3410" max="3410" width="16.7109375" style="3" customWidth="1"/>
    <col min="3411" max="3411" width="16.42578125" style="3" bestFit="1" customWidth="1"/>
    <col min="3412" max="3412" width="13.28515625" style="3" customWidth="1"/>
    <col min="3413" max="3417" width="9.85546875" style="3" bestFit="1" customWidth="1"/>
    <col min="3418" max="3432" width="17.7109375" style="3" customWidth="1"/>
    <col min="3433" max="3434" width="25.28515625" style="3" customWidth="1"/>
    <col min="3435" max="3435" width="23" style="3" bestFit="1" customWidth="1"/>
    <col min="3436" max="3436" width="22.28515625" style="3" bestFit="1" customWidth="1"/>
    <col min="3437" max="3437" width="23" style="3" bestFit="1" customWidth="1"/>
    <col min="3438" max="3438" width="24.28515625" style="3" bestFit="1" customWidth="1"/>
    <col min="3439" max="3439" width="23" style="3" bestFit="1" customWidth="1"/>
    <col min="3440" max="3441" width="22.28515625" style="3" bestFit="1" customWidth="1"/>
    <col min="3442" max="3442" width="20.7109375" style="3" bestFit="1" customWidth="1"/>
    <col min="3443" max="3443" width="24.7109375" style="3" customWidth="1"/>
    <col min="3444" max="3446" width="22" style="3" customWidth="1"/>
    <col min="3447" max="3447" width="21.85546875" style="3" customWidth="1"/>
    <col min="3448" max="3448" width="19.7109375" style="3" customWidth="1"/>
    <col min="3449" max="3650" width="9" style="3" customWidth="1"/>
    <col min="3651" max="3651" width="12.42578125" style="3" customWidth="1"/>
    <col min="3652" max="3652" width="44.140625" style="3" customWidth="1"/>
    <col min="3653" max="3655" width="16.7109375" style="3"/>
    <col min="3656" max="3656" width="12.42578125" style="3" customWidth="1"/>
    <col min="3657" max="3657" width="44.140625" style="3" customWidth="1"/>
    <col min="3658" max="3658" width="21.7109375" style="3" customWidth="1"/>
    <col min="3659" max="3662" width="21" style="3" bestFit="1" customWidth="1"/>
    <col min="3663" max="3663" width="17.5703125" style="3" bestFit="1" customWidth="1"/>
    <col min="3664" max="3665" width="16.42578125" style="3" bestFit="1" customWidth="1"/>
    <col min="3666" max="3666" width="16.7109375" style="3" customWidth="1"/>
    <col min="3667" max="3667" width="16.42578125" style="3" bestFit="1" customWidth="1"/>
    <col min="3668" max="3668" width="13.28515625" style="3" customWidth="1"/>
    <col min="3669" max="3673" width="9.85546875" style="3" bestFit="1" customWidth="1"/>
    <col min="3674" max="3688" width="17.7109375" style="3" customWidth="1"/>
    <col min="3689" max="3690" width="25.28515625" style="3" customWidth="1"/>
    <col min="3691" max="3691" width="23" style="3" bestFit="1" customWidth="1"/>
    <col min="3692" max="3692" width="22.28515625" style="3" bestFit="1" customWidth="1"/>
    <col min="3693" max="3693" width="23" style="3" bestFit="1" customWidth="1"/>
    <col min="3694" max="3694" width="24.28515625" style="3" bestFit="1" customWidth="1"/>
    <col min="3695" max="3695" width="23" style="3" bestFit="1" customWidth="1"/>
    <col min="3696" max="3697" width="22.28515625" style="3" bestFit="1" customWidth="1"/>
    <col min="3698" max="3698" width="20.7109375" style="3" bestFit="1" customWidth="1"/>
    <col min="3699" max="3699" width="24.7109375" style="3" customWidth="1"/>
    <col min="3700" max="3702" width="22" style="3" customWidth="1"/>
    <col min="3703" max="3703" width="21.85546875" style="3" customWidth="1"/>
    <col min="3704" max="3704" width="19.7109375" style="3" customWidth="1"/>
    <col min="3705" max="3906" width="9" style="3" customWidth="1"/>
    <col min="3907" max="3907" width="12.42578125" style="3" customWidth="1"/>
    <col min="3908" max="3908" width="44.140625" style="3" customWidth="1"/>
    <col min="3909" max="3911" width="16.7109375" style="3"/>
    <col min="3912" max="3912" width="12.42578125" style="3" customWidth="1"/>
    <col min="3913" max="3913" width="44.140625" style="3" customWidth="1"/>
    <col min="3914" max="3914" width="21.7109375" style="3" customWidth="1"/>
    <col min="3915" max="3918" width="21" style="3" bestFit="1" customWidth="1"/>
    <col min="3919" max="3919" width="17.5703125" style="3" bestFit="1" customWidth="1"/>
    <col min="3920" max="3921" width="16.42578125" style="3" bestFit="1" customWidth="1"/>
    <col min="3922" max="3922" width="16.7109375" style="3" customWidth="1"/>
    <col min="3923" max="3923" width="16.42578125" style="3" bestFit="1" customWidth="1"/>
    <col min="3924" max="3924" width="13.28515625" style="3" customWidth="1"/>
    <col min="3925" max="3929" width="9.85546875" style="3" bestFit="1" customWidth="1"/>
    <col min="3930" max="3944" width="17.7109375" style="3" customWidth="1"/>
    <col min="3945" max="3946" width="25.28515625" style="3" customWidth="1"/>
    <col min="3947" max="3947" width="23" style="3" bestFit="1" customWidth="1"/>
    <col min="3948" max="3948" width="22.28515625" style="3" bestFit="1" customWidth="1"/>
    <col min="3949" max="3949" width="23" style="3" bestFit="1" customWidth="1"/>
    <col min="3950" max="3950" width="24.28515625" style="3" bestFit="1" customWidth="1"/>
    <col min="3951" max="3951" width="23" style="3" bestFit="1" customWidth="1"/>
    <col min="3952" max="3953" width="22.28515625" style="3" bestFit="1" customWidth="1"/>
    <col min="3954" max="3954" width="20.7109375" style="3" bestFit="1" customWidth="1"/>
    <col min="3955" max="3955" width="24.7109375" style="3" customWidth="1"/>
    <col min="3956" max="3958" width="22" style="3" customWidth="1"/>
    <col min="3959" max="3959" width="21.85546875" style="3" customWidth="1"/>
    <col min="3960" max="3960" width="19.7109375" style="3" customWidth="1"/>
    <col min="3961" max="4162" width="9" style="3" customWidth="1"/>
    <col min="4163" max="4163" width="12.42578125" style="3" customWidth="1"/>
    <col min="4164" max="4164" width="44.140625" style="3" customWidth="1"/>
    <col min="4165" max="4167" width="16.7109375" style="3"/>
    <col min="4168" max="4168" width="12.42578125" style="3" customWidth="1"/>
    <col min="4169" max="4169" width="44.140625" style="3" customWidth="1"/>
    <col min="4170" max="4170" width="21.7109375" style="3" customWidth="1"/>
    <col min="4171" max="4174" width="21" style="3" bestFit="1" customWidth="1"/>
    <col min="4175" max="4175" width="17.5703125" style="3" bestFit="1" customWidth="1"/>
    <col min="4176" max="4177" width="16.42578125" style="3" bestFit="1" customWidth="1"/>
    <col min="4178" max="4178" width="16.7109375" style="3" customWidth="1"/>
    <col min="4179" max="4179" width="16.42578125" style="3" bestFit="1" customWidth="1"/>
    <col min="4180" max="4180" width="13.28515625" style="3" customWidth="1"/>
    <col min="4181" max="4185" width="9.85546875" style="3" bestFit="1" customWidth="1"/>
    <col min="4186" max="4200" width="17.7109375" style="3" customWidth="1"/>
    <col min="4201" max="4202" width="25.28515625" style="3" customWidth="1"/>
    <col min="4203" max="4203" width="23" style="3" bestFit="1" customWidth="1"/>
    <col min="4204" max="4204" width="22.28515625" style="3" bestFit="1" customWidth="1"/>
    <col min="4205" max="4205" width="23" style="3" bestFit="1" customWidth="1"/>
    <col min="4206" max="4206" width="24.28515625" style="3" bestFit="1" customWidth="1"/>
    <col min="4207" max="4207" width="23" style="3" bestFit="1" customWidth="1"/>
    <col min="4208" max="4209" width="22.28515625" style="3" bestFit="1" customWidth="1"/>
    <col min="4210" max="4210" width="20.7109375" style="3" bestFit="1" customWidth="1"/>
    <col min="4211" max="4211" width="24.7109375" style="3" customWidth="1"/>
    <col min="4212" max="4214" width="22" style="3" customWidth="1"/>
    <col min="4215" max="4215" width="21.85546875" style="3" customWidth="1"/>
    <col min="4216" max="4216" width="19.7109375" style="3" customWidth="1"/>
    <col min="4217" max="4418" width="9" style="3" customWidth="1"/>
    <col min="4419" max="4419" width="12.42578125" style="3" customWidth="1"/>
    <col min="4420" max="4420" width="44.140625" style="3" customWidth="1"/>
    <col min="4421" max="4423" width="16.7109375" style="3"/>
    <col min="4424" max="4424" width="12.42578125" style="3" customWidth="1"/>
    <col min="4425" max="4425" width="44.140625" style="3" customWidth="1"/>
    <col min="4426" max="4426" width="21.7109375" style="3" customWidth="1"/>
    <col min="4427" max="4430" width="21" style="3" bestFit="1" customWidth="1"/>
    <col min="4431" max="4431" width="17.5703125" style="3" bestFit="1" customWidth="1"/>
    <col min="4432" max="4433" width="16.42578125" style="3" bestFit="1" customWidth="1"/>
    <col min="4434" max="4434" width="16.7109375" style="3" customWidth="1"/>
    <col min="4435" max="4435" width="16.42578125" style="3" bestFit="1" customWidth="1"/>
    <col min="4436" max="4436" width="13.28515625" style="3" customWidth="1"/>
    <col min="4437" max="4441" width="9.85546875" style="3" bestFit="1" customWidth="1"/>
    <col min="4442" max="4456" width="17.7109375" style="3" customWidth="1"/>
    <col min="4457" max="4458" width="25.28515625" style="3" customWidth="1"/>
    <col min="4459" max="4459" width="23" style="3" bestFit="1" customWidth="1"/>
    <col min="4460" max="4460" width="22.28515625" style="3" bestFit="1" customWidth="1"/>
    <col min="4461" max="4461" width="23" style="3" bestFit="1" customWidth="1"/>
    <col min="4462" max="4462" width="24.28515625" style="3" bestFit="1" customWidth="1"/>
    <col min="4463" max="4463" width="23" style="3" bestFit="1" customWidth="1"/>
    <col min="4464" max="4465" width="22.28515625" style="3" bestFit="1" customWidth="1"/>
    <col min="4466" max="4466" width="20.7109375" style="3" bestFit="1" customWidth="1"/>
    <col min="4467" max="4467" width="24.7109375" style="3" customWidth="1"/>
    <col min="4468" max="4470" width="22" style="3" customWidth="1"/>
    <col min="4471" max="4471" width="21.85546875" style="3" customWidth="1"/>
    <col min="4472" max="4472" width="19.7109375" style="3" customWidth="1"/>
    <col min="4473" max="4674" width="9" style="3" customWidth="1"/>
    <col min="4675" max="4675" width="12.42578125" style="3" customWidth="1"/>
    <col min="4676" max="4676" width="44.140625" style="3" customWidth="1"/>
    <col min="4677" max="4679" width="16.7109375" style="3"/>
    <col min="4680" max="4680" width="12.42578125" style="3" customWidth="1"/>
    <col min="4681" max="4681" width="44.140625" style="3" customWidth="1"/>
    <col min="4682" max="4682" width="21.7109375" style="3" customWidth="1"/>
    <col min="4683" max="4686" width="21" style="3" bestFit="1" customWidth="1"/>
    <col min="4687" max="4687" width="17.5703125" style="3" bestFit="1" customWidth="1"/>
    <col min="4688" max="4689" width="16.42578125" style="3" bestFit="1" customWidth="1"/>
    <col min="4690" max="4690" width="16.7109375" style="3" customWidth="1"/>
    <col min="4691" max="4691" width="16.42578125" style="3" bestFit="1" customWidth="1"/>
    <col min="4692" max="4692" width="13.28515625" style="3" customWidth="1"/>
    <col min="4693" max="4697" width="9.85546875" style="3" bestFit="1" customWidth="1"/>
    <col min="4698" max="4712" width="17.7109375" style="3" customWidth="1"/>
    <col min="4713" max="4714" width="25.28515625" style="3" customWidth="1"/>
    <col min="4715" max="4715" width="23" style="3" bestFit="1" customWidth="1"/>
    <col min="4716" max="4716" width="22.28515625" style="3" bestFit="1" customWidth="1"/>
    <col min="4717" max="4717" width="23" style="3" bestFit="1" customWidth="1"/>
    <col min="4718" max="4718" width="24.28515625" style="3" bestFit="1" customWidth="1"/>
    <col min="4719" max="4719" width="23" style="3" bestFit="1" customWidth="1"/>
    <col min="4720" max="4721" width="22.28515625" style="3" bestFit="1" customWidth="1"/>
    <col min="4722" max="4722" width="20.7109375" style="3" bestFit="1" customWidth="1"/>
    <col min="4723" max="4723" width="24.7109375" style="3" customWidth="1"/>
    <col min="4724" max="4726" width="22" style="3" customWidth="1"/>
    <col min="4727" max="4727" width="21.85546875" style="3" customWidth="1"/>
    <col min="4728" max="4728" width="19.7109375" style="3" customWidth="1"/>
    <col min="4729" max="4930" width="9" style="3" customWidth="1"/>
    <col min="4931" max="4931" width="12.42578125" style="3" customWidth="1"/>
    <col min="4932" max="4932" width="44.140625" style="3" customWidth="1"/>
    <col min="4933" max="4935" width="16.7109375" style="3"/>
    <col min="4936" max="4936" width="12.42578125" style="3" customWidth="1"/>
    <col min="4937" max="4937" width="44.140625" style="3" customWidth="1"/>
    <col min="4938" max="4938" width="21.7109375" style="3" customWidth="1"/>
    <col min="4939" max="4942" width="21" style="3" bestFit="1" customWidth="1"/>
    <col min="4943" max="4943" width="17.5703125" style="3" bestFit="1" customWidth="1"/>
    <col min="4944" max="4945" width="16.42578125" style="3" bestFit="1" customWidth="1"/>
    <col min="4946" max="4946" width="16.7109375" style="3" customWidth="1"/>
    <col min="4947" max="4947" width="16.42578125" style="3" bestFit="1" customWidth="1"/>
    <col min="4948" max="4948" width="13.28515625" style="3" customWidth="1"/>
    <col min="4949" max="4953" width="9.85546875" style="3" bestFit="1" customWidth="1"/>
    <col min="4954" max="4968" width="17.7109375" style="3" customWidth="1"/>
    <col min="4969" max="4970" width="25.28515625" style="3" customWidth="1"/>
    <col min="4971" max="4971" width="23" style="3" bestFit="1" customWidth="1"/>
    <col min="4972" max="4972" width="22.28515625" style="3" bestFit="1" customWidth="1"/>
    <col min="4973" max="4973" width="23" style="3" bestFit="1" customWidth="1"/>
    <col min="4974" max="4974" width="24.28515625" style="3" bestFit="1" customWidth="1"/>
    <col min="4975" max="4975" width="23" style="3" bestFit="1" customWidth="1"/>
    <col min="4976" max="4977" width="22.28515625" style="3" bestFit="1" customWidth="1"/>
    <col min="4978" max="4978" width="20.7109375" style="3" bestFit="1" customWidth="1"/>
    <col min="4979" max="4979" width="24.7109375" style="3" customWidth="1"/>
    <col min="4980" max="4982" width="22" style="3" customWidth="1"/>
    <col min="4983" max="4983" width="21.85546875" style="3" customWidth="1"/>
    <col min="4984" max="4984" width="19.7109375" style="3" customWidth="1"/>
    <col min="4985" max="5186" width="9" style="3" customWidth="1"/>
    <col min="5187" max="5187" width="12.42578125" style="3" customWidth="1"/>
    <col min="5188" max="5188" width="44.140625" style="3" customWidth="1"/>
    <col min="5189" max="5191" width="16.7109375" style="3"/>
    <col min="5192" max="5192" width="12.42578125" style="3" customWidth="1"/>
    <col min="5193" max="5193" width="44.140625" style="3" customWidth="1"/>
    <col min="5194" max="5194" width="21.7109375" style="3" customWidth="1"/>
    <col min="5195" max="5198" width="21" style="3" bestFit="1" customWidth="1"/>
    <col min="5199" max="5199" width="17.5703125" style="3" bestFit="1" customWidth="1"/>
    <col min="5200" max="5201" width="16.42578125" style="3" bestFit="1" customWidth="1"/>
    <col min="5202" max="5202" width="16.7109375" style="3" customWidth="1"/>
    <col min="5203" max="5203" width="16.42578125" style="3" bestFit="1" customWidth="1"/>
    <col min="5204" max="5204" width="13.28515625" style="3" customWidth="1"/>
    <col min="5205" max="5209" width="9.85546875" style="3" bestFit="1" customWidth="1"/>
    <col min="5210" max="5224" width="17.7109375" style="3" customWidth="1"/>
    <col min="5225" max="5226" width="25.28515625" style="3" customWidth="1"/>
    <col min="5227" max="5227" width="23" style="3" bestFit="1" customWidth="1"/>
    <col min="5228" max="5228" width="22.28515625" style="3" bestFit="1" customWidth="1"/>
    <col min="5229" max="5229" width="23" style="3" bestFit="1" customWidth="1"/>
    <col min="5230" max="5230" width="24.28515625" style="3" bestFit="1" customWidth="1"/>
    <col min="5231" max="5231" width="23" style="3" bestFit="1" customWidth="1"/>
    <col min="5232" max="5233" width="22.28515625" style="3" bestFit="1" customWidth="1"/>
    <col min="5234" max="5234" width="20.7109375" style="3" bestFit="1" customWidth="1"/>
    <col min="5235" max="5235" width="24.7109375" style="3" customWidth="1"/>
    <col min="5236" max="5238" width="22" style="3" customWidth="1"/>
    <col min="5239" max="5239" width="21.85546875" style="3" customWidth="1"/>
    <col min="5240" max="5240" width="19.7109375" style="3" customWidth="1"/>
    <col min="5241" max="5442" width="9" style="3" customWidth="1"/>
    <col min="5443" max="5443" width="12.42578125" style="3" customWidth="1"/>
    <col min="5444" max="5444" width="44.140625" style="3" customWidth="1"/>
    <col min="5445" max="5447" width="16.7109375" style="3"/>
    <col min="5448" max="5448" width="12.42578125" style="3" customWidth="1"/>
    <col min="5449" max="5449" width="44.140625" style="3" customWidth="1"/>
    <col min="5450" max="5450" width="21.7109375" style="3" customWidth="1"/>
    <col min="5451" max="5454" width="21" style="3" bestFit="1" customWidth="1"/>
    <col min="5455" max="5455" width="17.5703125" style="3" bestFit="1" customWidth="1"/>
    <col min="5456" max="5457" width="16.42578125" style="3" bestFit="1" customWidth="1"/>
    <col min="5458" max="5458" width="16.7109375" style="3" customWidth="1"/>
    <col min="5459" max="5459" width="16.42578125" style="3" bestFit="1" customWidth="1"/>
    <col min="5460" max="5460" width="13.28515625" style="3" customWidth="1"/>
    <col min="5461" max="5465" width="9.85546875" style="3" bestFit="1" customWidth="1"/>
    <col min="5466" max="5480" width="17.7109375" style="3" customWidth="1"/>
    <col min="5481" max="5482" width="25.28515625" style="3" customWidth="1"/>
    <col min="5483" max="5483" width="23" style="3" bestFit="1" customWidth="1"/>
    <col min="5484" max="5484" width="22.28515625" style="3" bestFit="1" customWidth="1"/>
    <col min="5485" max="5485" width="23" style="3" bestFit="1" customWidth="1"/>
    <col min="5486" max="5486" width="24.28515625" style="3" bestFit="1" customWidth="1"/>
    <col min="5487" max="5487" width="23" style="3" bestFit="1" customWidth="1"/>
    <col min="5488" max="5489" width="22.28515625" style="3" bestFit="1" customWidth="1"/>
    <col min="5490" max="5490" width="20.7109375" style="3" bestFit="1" customWidth="1"/>
    <col min="5491" max="5491" width="24.7109375" style="3" customWidth="1"/>
    <col min="5492" max="5494" width="22" style="3" customWidth="1"/>
    <col min="5495" max="5495" width="21.85546875" style="3" customWidth="1"/>
    <col min="5496" max="5496" width="19.7109375" style="3" customWidth="1"/>
    <col min="5497" max="5698" width="9" style="3" customWidth="1"/>
    <col min="5699" max="5699" width="12.42578125" style="3" customWidth="1"/>
    <col min="5700" max="5700" width="44.140625" style="3" customWidth="1"/>
    <col min="5701" max="5703" width="16.7109375" style="3"/>
    <col min="5704" max="5704" width="12.42578125" style="3" customWidth="1"/>
    <col min="5705" max="5705" width="44.140625" style="3" customWidth="1"/>
    <col min="5706" max="5706" width="21.7109375" style="3" customWidth="1"/>
    <col min="5707" max="5710" width="21" style="3" bestFit="1" customWidth="1"/>
    <col min="5711" max="5711" width="17.5703125" style="3" bestFit="1" customWidth="1"/>
    <col min="5712" max="5713" width="16.42578125" style="3" bestFit="1" customWidth="1"/>
    <col min="5714" max="5714" width="16.7109375" style="3" customWidth="1"/>
    <col min="5715" max="5715" width="16.42578125" style="3" bestFit="1" customWidth="1"/>
    <col min="5716" max="5716" width="13.28515625" style="3" customWidth="1"/>
    <col min="5717" max="5721" width="9.85546875" style="3" bestFit="1" customWidth="1"/>
    <col min="5722" max="5736" width="17.7109375" style="3" customWidth="1"/>
    <col min="5737" max="5738" width="25.28515625" style="3" customWidth="1"/>
    <col min="5739" max="5739" width="23" style="3" bestFit="1" customWidth="1"/>
    <col min="5740" max="5740" width="22.28515625" style="3" bestFit="1" customWidth="1"/>
    <col min="5741" max="5741" width="23" style="3" bestFit="1" customWidth="1"/>
    <col min="5742" max="5742" width="24.28515625" style="3" bestFit="1" customWidth="1"/>
    <col min="5743" max="5743" width="23" style="3" bestFit="1" customWidth="1"/>
    <col min="5744" max="5745" width="22.28515625" style="3" bestFit="1" customWidth="1"/>
    <col min="5746" max="5746" width="20.7109375" style="3" bestFit="1" customWidth="1"/>
    <col min="5747" max="5747" width="24.7109375" style="3" customWidth="1"/>
    <col min="5748" max="5750" width="22" style="3" customWidth="1"/>
    <col min="5751" max="5751" width="21.85546875" style="3" customWidth="1"/>
    <col min="5752" max="5752" width="19.7109375" style="3" customWidth="1"/>
    <col min="5753" max="5954" width="9" style="3" customWidth="1"/>
    <col min="5955" max="5955" width="12.42578125" style="3" customWidth="1"/>
    <col min="5956" max="5956" width="44.140625" style="3" customWidth="1"/>
    <col min="5957" max="5959" width="16.7109375" style="3"/>
    <col min="5960" max="5960" width="12.42578125" style="3" customWidth="1"/>
    <col min="5961" max="5961" width="44.140625" style="3" customWidth="1"/>
    <col min="5962" max="5962" width="21.7109375" style="3" customWidth="1"/>
    <col min="5963" max="5966" width="21" style="3" bestFit="1" customWidth="1"/>
    <col min="5967" max="5967" width="17.5703125" style="3" bestFit="1" customWidth="1"/>
    <col min="5968" max="5969" width="16.42578125" style="3" bestFit="1" customWidth="1"/>
    <col min="5970" max="5970" width="16.7109375" style="3" customWidth="1"/>
    <col min="5971" max="5971" width="16.42578125" style="3" bestFit="1" customWidth="1"/>
    <col min="5972" max="5972" width="13.28515625" style="3" customWidth="1"/>
    <col min="5973" max="5977" width="9.85546875" style="3" bestFit="1" customWidth="1"/>
    <col min="5978" max="5992" width="17.7109375" style="3" customWidth="1"/>
    <col min="5993" max="5994" width="25.28515625" style="3" customWidth="1"/>
    <col min="5995" max="5995" width="23" style="3" bestFit="1" customWidth="1"/>
    <col min="5996" max="5996" width="22.28515625" style="3" bestFit="1" customWidth="1"/>
    <col min="5997" max="5997" width="23" style="3" bestFit="1" customWidth="1"/>
    <col min="5998" max="5998" width="24.28515625" style="3" bestFit="1" customWidth="1"/>
    <col min="5999" max="5999" width="23" style="3" bestFit="1" customWidth="1"/>
    <col min="6000" max="6001" width="22.28515625" style="3" bestFit="1" customWidth="1"/>
    <col min="6002" max="6002" width="20.7109375" style="3" bestFit="1" customWidth="1"/>
    <col min="6003" max="6003" width="24.7109375" style="3" customWidth="1"/>
    <col min="6004" max="6006" width="22" style="3" customWidth="1"/>
    <col min="6007" max="6007" width="21.85546875" style="3" customWidth="1"/>
    <col min="6008" max="6008" width="19.7109375" style="3" customWidth="1"/>
    <col min="6009" max="6210" width="9" style="3" customWidth="1"/>
    <col min="6211" max="6211" width="12.42578125" style="3" customWidth="1"/>
    <col min="6212" max="6212" width="44.140625" style="3" customWidth="1"/>
    <col min="6213" max="6215" width="16.7109375" style="3"/>
    <col min="6216" max="6216" width="12.42578125" style="3" customWidth="1"/>
    <col min="6217" max="6217" width="44.140625" style="3" customWidth="1"/>
    <col min="6218" max="6218" width="21.7109375" style="3" customWidth="1"/>
    <col min="6219" max="6222" width="21" style="3" bestFit="1" customWidth="1"/>
    <col min="6223" max="6223" width="17.5703125" style="3" bestFit="1" customWidth="1"/>
    <col min="6224" max="6225" width="16.42578125" style="3" bestFit="1" customWidth="1"/>
    <col min="6226" max="6226" width="16.7109375" style="3" customWidth="1"/>
    <col min="6227" max="6227" width="16.42578125" style="3" bestFit="1" customWidth="1"/>
    <col min="6228" max="6228" width="13.28515625" style="3" customWidth="1"/>
    <col min="6229" max="6233" width="9.85546875" style="3" bestFit="1" customWidth="1"/>
    <col min="6234" max="6248" width="17.7109375" style="3" customWidth="1"/>
    <col min="6249" max="6250" width="25.28515625" style="3" customWidth="1"/>
    <col min="6251" max="6251" width="23" style="3" bestFit="1" customWidth="1"/>
    <col min="6252" max="6252" width="22.28515625" style="3" bestFit="1" customWidth="1"/>
    <col min="6253" max="6253" width="23" style="3" bestFit="1" customWidth="1"/>
    <col min="6254" max="6254" width="24.28515625" style="3" bestFit="1" customWidth="1"/>
    <col min="6255" max="6255" width="23" style="3" bestFit="1" customWidth="1"/>
    <col min="6256" max="6257" width="22.28515625" style="3" bestFit="1" customWidth="1"/>
    <col min="6258" max="6258" width="20.7109375" style="3" bestFit="1" customWidth="1"/>
    <col min="6259" max="6259" width="24.7109375" style="3" customWidth="1"/>
    <col min="6260" max="6262" width="22" style="3" customWidth="1"/>
    <col min="6263" max="6263" width="21.85546875" style="3" customWidth="1"/>
    <col min="6264" max="6264" width="19.7109375" style="3" customWidth="1"/>
    <col min="6265" max="6466" width="9" style="3" customWidth="1"/>
    <col min="6467" max="6467" width="12.42578125" style="3" customWidth="1"/>
    <col min="6468" max="6468" width="44.140625" style="3" customWidth="1"/>
    <col min="6469" max="6471" width="16.7109375" style="3"/>
    <col min="6472" max="6472" width="12.42578125" style="3" customWidth="1"/>
    <col min="6473" max="6473" width="44.140625" style="3" customWidth="1"/>
    <col min="6474" max="6474" width="21.7109375" style="3" customWidth="1"/>
    <col min="6475" max="6478" width="21" style="3" bestFit="1" customWidth="1"/>
    <col min="6479" max="6479" width="17.5703125" style="3" bestFit="1" customWidth="1"/>
    <col min="6480" max="6481" width="16.42578125" style="3" bestFit="1" customWidth="1"/>
    <col min="6482" max="6482" width="16.7109375" style="3" customWidth="1"/>
    <col min="6483" max="6483" width="16.42578125" style="3" bestFit="1" customWidth="1"/>
    <col min="6484" max="6484" width="13.28515625" style="3" customWidth="1"/>
    <col min="6485" max="6489" width="9.85546875" style="3" bestFit="1" customWidth="1"/>
    <col min="6490" max="6504" width="17.7109375" style="3" customWidth="1"/>
    <col min="6505" max="6506" width="25.28515625" style="3" customWidth="1"/>
    <col min="6507" max="6507" width="23" style="3" bestFit="1" customWidth="1"/>
    <col min="6508" max="6508" width="22.28515625" style="3" bestFit="1" customWidth="1"/>
    <col min="6509" max="6509" width="23" style="3" bestFit="1" customWidth="1"/>
    <col min="6510" max="6510" width="24.28515625" style="3" bestFit="1" customWidth="1"/>
    <col min="6511" max="6511" width="23" style="3" bestFit="1" customWidth="1"/>
    <col min="6512" max="6513" width="22.28515625" style="3" bestFit="1" customWidth="1"/>
    <col min="6514" max="6514" width="20.7109375" style="3" bestFit="1" customWidth="1"/>
    <col min="6515" max="6515" width="24.7109375" style="3" customWidth="1"/>
    <col min="6516" max="6518" width="22" style="3" customWidth="1"/>
    <col min="6519" max="6519" width="21.85546875" style="3" customWidth="1"/>
    <col min="6520" max="6520" width="19.7109375" style="3" customWidth="1"/>
    <col min="6521" max="6722" width="9" style="3" customWidth="1"/>
    <col min="6723" max="6723" width="12.42578125" style="3" customWidth="1"/>
    <col min="6724" max="6724" width="44.140625" style="3" customWidth="1"/>
    <col min="6725" max="6727" width="16.7109375" style="3"/>
    <col min="6728" max="6728" width="12.42578125" style="3" customWidth="1"/>
    <col min="6729" max="6729" width="44.140625" style="3" customWidth="1"/>
    <col min="6730" max="6730" width="21.7109375" style="3" customWidth="1"/>
    <col min="6731" max="6734" width="21" style="3" bestFit="1" customWidth="1"/>
    <col min="6735" max="6735" width="17.5703125" style="3" bestFit="1" customWidth="1"/>
    <col min="6736" max="6737" width="16.42578125" style="3" bestFit="1" customWidth="1"/>
    <col min="6738" max="6738" width="16.7109375" style="3" customWidth="1"/>
    <col min="6739" max="6739" width="16.42578125" style="3" bestFit="1" customWidth="1"/>
    <col min="6740" max="6740" width="13.28515625" style="3" customWidth="1"/>
    <col min="6741" max="6745" width="9.85546875" style="3" bestFit="1" customWidth="1"/>
    <col min="6746" max="6760" width="17.7109375" style="3" customWidth="1"/>
    <col min="6761" max="6762" width="25.28515625" style="3" customWidth="1"/>
    <col min="6763" max="6763" width="23" style="3" bestFit="1" customWidth="1"/>
    <col min="6764" max="6764" width="22.28515625" style="3" bestFit="1" customWidth="1"/>
    <col min="6765" max="6765" width="23" style="3" bestFit="1" customWidth="1"/>
    <col min="6766" max="6766" width="24.28515625" style="3" bestFit="1" customWidth="1"/>
    <col min="6767" max="6767" width="23" style="3" bestFit="1" customWidth="1"/>
    <col min="6768" max="6769" width="22.28515625" style="3" bestFit="1" customWidth="1"/>
    <col min="6770" max="6770" width="20.7109375" style="3" bestFit="1" customWidth="1"/>
    <col min="6771" max="6771" width="24.7109375" style="3" customWidth="1"/>
    <col min="6772" max="6774" width="22" style="3" customWidth="1"/>
    <col min="6775" max="6775" width="21.85546875" style="3" customWidth="1"/>
    <col min="6776" max="6776" width="19.7109375" style="3" customWidth="1"/>
    <col min="6777" max="6978" width="9" style="3" customWidth="1"/>
    <col min="6979" max="6979" width="12.42578125" style="3" customWidth="1"/>
    <col min="6980" max="6980" width="44.140625" style="3" customWidth="1"/>
    <col min="6981" max="6983" width="16.7109375" style="3"/>
    <col min="6984" max="6984" width="12.42578125" style="3" customWidth="1"/>
    <col min="6985" max="6985" width="44.140625" style="3" customWidth="1"/>
    <col min="6986" max="6986" width="21.7109375" style="3" customWidth="1"/>
    <col min="6987" max="6990" width="21" style="3" bestFit="1" customWidth="1"/>
    <col min="6991" max="6991" width="17.5703125" style="3" bestFit="1" customWidth="1"/>
    <col min="6992" max="6993" width="16.42578125" style="3" bestFit="1" customWidth="1"/>
    <col min="6994" max="6994" width="16.7109375" style="3" customWidth="1"/>
    <col min="6995" max="6995" width="16.42578125" style="3" bestFit="1" customWidth="1"/>
    <col min="6996" max="6996" width="13.28515625" style="3" customWidth="1"/>
    <col min="6997" max="7001" width="9.85546875" style="3" bestFit="1" customWidth="1"/>
    <col min="7002" max="7016" width="17.7109375" style="3" customWidth="1"/>
    <col min="7017" max="7018" width="25.28515625" style="3" customWidth="1"/>
    <col min="7019" max="7019" width="23" style="3" bestFit="1" customWidth="1"/>
    <col min="7020" max="7020" width="22.28515625" style="3" bestFit="1" customWidth="1"/>
    <col min="7021" max="7021" width="23" style="3" bestFit="1" customWidth="1"/>
    <col min="7022" max="7022" width="24.28515625" style="3" bestFit="1" customWidth="1"/>
    <col min="7023" max="7023" width="23" style="3" bestFit="1" customWidth="1"/>
    <col min="7024" max="7025" width="22.28515625" style="3" bestFit="1" customWidth="1"/>
    <col min="7026" max="7026" width="20.7109375" style="3" bestFit="1" customWidth="1"/>
    <col min="7027" max="7027" width="24.7109375" style="3" customWidth="1"/>
    <col min="7028" max="7030" width="22" style="3" customWidth="1"/>
    <col min="7031" max="7031" width="21.85546875" style="3" customWidth="1"/>
    <col min="7032" max="7032" width="19.7109375" style="3" customWidth="1"/>
    <col min="7033" max="7234" width="9" style="3" customWidth="1"/>
    <col min="7235" max="7235" width="12.42578125" style="3" customWidth="1"/>
    <col min="7236" max="7236" width="44.140625" style="3" customWidth="1"/>
    <col min="7237" max="7239" width="16.7109375" style="3"/>
    <col min="7240" max="7240" width="12.42578125" style="3" customWidth="1"/>
    <col min="7241" max="7241" width="44.140625" style="3" customWidth="1"/>
    <col min="7242" max="7242" width="21.7109375" style="3" customWidth="1"/>
    <col min="7243" max="7246" width="21" style="3" bestFit="1" customWidth="1"/>
    <col min="7247" max="7247" width="17.5703125" style="3" bestFit="1" customWidth="1"/>
    <col min="7248" max="7249" width="16.42578125" style="3" bestFit="1" customWidth="1"/>
    <col min="7250" max="7250" width="16.7109375" style="3" customWidth="1"/>
    <col min="7251" max="7251" width="16.42578125" style="3" bestFit="1" customWidth="1"/>
    <col min="7252" max="7252" width="13.28515625" style="3" customWidth="1"/>
    <col min="7253" max="7257" width="9.85546875" style="3" bestFit="1" customWidth="1"/>
    <col min="7258" max="7272" width="17.7109375" style="3" customWidth="1"/>
    <col min="7273" max="7274" width="25.28515625" style="3" customWidth="1"/>
    <col min="7275" max="7275" width="23" style="3" bestFit="1" customWidth="1"/>
    <col min="7276" max="7276" width="22.28515625" style="3" bestFit="1" customWidth="1"/>
    <col min="7277" max="7277" width="23" style="3" bestFit="1" customWidth="1"/>
    <col min="7278" max="7278" width="24.28515625" style="3" bestFit="1" customWidth="1"/>
    <col min="7279" max="7279" width="23" style="3" bestFit="1" customWidth="1"/>
    <col min="7280" max="7281" width="22.28515625" style="3" bestFit="1" customWidth="1"/>
    <col min="7282" max="7282" width="20.7109375" style="3" bestFit="1" customWidth="1"/>
    <col min="7283" max="7283" width="24.7109375" style="3" customWidth="1"/>
    <col min="7284" max="7286" width="22" style="3" customWidth="1"/>
    <col min="7287" max="7287" width="21.85546875" style="3" customWidth="1"/>
    <col min="7288" max="7288" width="19.7109375" style="3" customWidth="1"/>
    <col min="7289" max="7490" width="9" style="3" customWidth="1"/>
    <col min="7491" max="7491" width="12.42578125" style="3" customWidth="1"/>
    <col min="7492" max="7492" width="44.140625" style="3" customWidth="1"/>
    <col min="7493" max="7495" width="16.7109375" style="3"/>
    <col min="7496" max="7496" width="12.42578125" style="3" customWidth="1"/>
    <col min="7497" max="7497" width="44.140625" style="3" customWidth="1"/>
    <col min="7498" max="7498" width="21.7109375" style="3" customWidth="1"/>
    <col min="7499" max="7502" width="21" style="3" bestFit="1" customWidth="1"/>
    <col min="7503" max="7503" width="17.5703125" style="3" bestFit="1" customWidth="1"/>
    <col min="7504" max="7505" width="16.42578125" style="3" bestFit="1" customWidth="1"/>
    <col min="7506" max="7506" width="16.7109375" style="3" customWidth="1"/>
    <col min="7507" max="7507" width="16.42578125" style="3" bestFit="1" customWidth="1"/>
    <col min="7508" max="7508" width="13.28515625" style="3" customWidth="1"/>
    <col min="7509" max="7513" width="9.85546875" style="3" bestFit="1" customWidth="1"/>
    <col min="7514" max="7528" width="17.7109375" style="3" customWidth="1"/>
    <col min="7529" max="7530" width="25.28515625" style="3" customWidth="1"/>
    <col min="7531" max="7531" width="23" style="3" bestFit="1" customWidth="1"/>
    <col min="7532" max="7532" width="22.28515625" style="3" bestFit="1" customWidth="1"/>
    <col min="7533" max="7533" width="23" style="3" bestFit="1" customWidth="1"/>
    <col min="7534" max="7534" width="24.28515625" style="3" bestFit="1" customWidth="1"/>
    <col min="7535" max="7535" width="23" style="3" bestFit="1" customWidth="1"/>
    <col min="7536" max="7537" width="22.28515625" style="3" bestFit="1" customWidth="1"/>
    <col min="7538" max="7538" width="20.7109375" style="3" bestFit="1" customWidth="1"/>
    <col min="7539" max="7539" width="24.7109375" style="3" customWidth="1"/>
    <col min="7540" max="7542" width="22" style="3" customWidth="1"/>
    <col min="7543" max="7543" width="21.85546875" style="3" customWidth="1"/>
    <col min="7544" max="7544" width="19.7109375" style="3" customWidth="1"/>
    <col min="7545" max="7746" width="9" style="3" customWidth="1"/>
    <col min="7747" max="7747" width="12.42578125" style="3" customWidth="1"/>
    <col min="7748" max="7748" width="44.140625" style="3" customWidth="1"/>
    <col min="7749" max="7751" width="16.7109375" style="3"/>
    <col min="7752" max="7752" width="12.42578125" style="3" customWidth="1"/>
    <col min="7753" max="7753" width="44.140625" style="3" customWidth="1"/>
    <col min="7754" max="7754" width="21.7109375" style="3" customWidth="1"/>
    <col min="7755" max="7758" width="21" style="3" bestFit="1" customWidth="1"/>
    <col min="7759" max="7759" width="17.5703125" style="3" bestFit="1" customWidth="1"/>
    <col min="7760" max="7761" width="16.42578125" style="3" bestFit="1" customWidth="1"/>
    <col min="7762" max="7762" width="16.7109375" style="3" customWidth="1"/>
    <col min="7763" max="7763" width="16.42578125" style="3" bestFit="1" customWidth="1"/>
    <col min="7764" max="7764" width="13.28515625" style="3" customWidth="1"/>
    <col min="7765" max="7769" width="9.85546875" style="3" bestFit="1" customWidth="1"/>
    <col min="7770" max="7784" width="17.7109375" style="3" customWidth="1"/>
    <col min="7785" max="7786" width="25.28515625" style="3" customWidth="1"/>
    <col min="7787" max="7787" width="23" style="3" bestFit="1" customWidth="1"/>
    <col min="7788" max="7788" width="22.28515625" style="3" bestFit="1" customWidth="1"/>
    <col min="7789" max="7789" width="23" style="3" bestFit="1" customWidth="1"/>
    <col min="7790" max="7790" width="24.28515625" style="3" bestFit="1" customWidth="1"/>
    <col min="7791" max="7791" width="23" style="3" bestFit="1" customWidth="1"/>
    <col min="7792" max="7793" width="22.28515625" style="3" bestFit="1" customWidth="1"/>
    <col min="7794" max="7794" width="20.7109375" style="3" bestFit="1" customWidth="1"/>
    <col min="7795" max="7795" width="24.7109375" style="3" customWidth="1"/>
    <col min="7796" max="7798" width="22" style="3" customWidth="1"/>
    <col min="7799" max="7799" width="21.85546875" style="3" customWidth="1"/>
    <col min="7800" max="7800" width="19.7109375" style="3" customWidth="1"/>
    <col min="7801" max="8002" width="9" style="3" customWidth="1"/>
    <col min="8003" max="8003" width="12.42578125" style="3" customWidth="1"/>
    <col min="8004" max="8004" width="44.140625" style="3" customWidth="1"/>
    <col min="8005" max="8007" width="16.7109375" style="3"/>
    <col min="8008" max="8008" width="12.42578125" style="3" customWidth="1"/>
    <col min="8009" max="8009" width="44.140625" style="3" customWidth="1"/>
    <col min="8010" max="8010" width="21.7109375" style="3" customWidth="1"/>
    <col min="8011" max="8014" width="21" style="3" bestFit="1" customWidth="1"/>
    <col min="8015" max="8015" width="17.5703125" style="3" bestFit="1" customWidth="1"/>
    <col min="8016" max="8017" width="16.42578125" style="3" bestFit="1" customWidth="1"/>
    <col min="8018" max="8018" width="16.7109375" style="3" customWidth="1"/>
    <col min="8019" max="8019" width="16.42578125" style="3" bestFit="1" customWidth="1"/>
    <col min="8020" max="8020" width="13.28515625" style="3" customWidth="1"/>
    <col min="8021" max="8025" width="9.85546875" style="3" bestFit="1" customWidth="1"/>
    <col min="8026" max="8040" width="17.7109375" style="3" customWidth="1"/>
    <col min="8041" max="8042" width="25.28515625" style="3" customWidth="1"/>
    <col min="8043" max="8043" width="23" style="3" bestFit="1" customWidth="1"/>
    <col min="8044" max="8044" width="22.28515625" style="3" bestFit="1" customWidth="1"/>
    <col min="8045" max="8045" width="23" style="3" bestFit="1" customWidth="1"/>
    <col min="8046" max="8046" width="24.28515625" style="3" bestFit="1" customWidth="1"/>
    <col min="8047" max="8047" width="23" style="3" bestFit="1" customWidth="1"/>
    <col min="8048" max="8049" width="22.28515625" style="3" bestFit="1" customWidth="1"/>
    <col min="8050" max="8050" width="20.7109375" style="3" bestFit="1" customWidth="1"/>
    <col min="8051" max="8051" width="24.7109375" style="3" customWidth="1"/>
    <col min="8052" max="8054" width="22" style="3" customWidth="1"/>
    <col min="8055" max="8055" width="21.85546875" style="3" customWidth="1"/>
    <col min="8056" max="8056" width="19.7109375" style="3" customWidth="1"/>
    <col min="8057" max="8258" width="9" style="3" customWidth="1"/>
    <col min="8259" max="8259" width="12.42578125" style="3" customWidth="1"/>
    <col min="8260" max="8260" width="44.140625" style="3" customWidth="1"/>
    <col min="8261" max="8263" width="16.7109375" style="3"/>
    <col min="8264" max="8264" width="12.42578125" style="3" customWidth="1"/>
    <col min="8265" max="8265" width="44.140625" style="3" customWidth="1"/>
    <col min="8266" max="8266" width="21.7109375" style="3" customWidth="1"/>
    <col min="8267" max="8270" width="21" style="3" bestFit="1" customWidth="1"/>
    <col min="8271" max="8271" width="17.5703125" style="3" bestFit="1" customWidth="1"/>
    <col min="8272" max="8273" width="16.42578125" style="3" bestFit="1" customWidth="1"/>
    <col min="8274" max="8274" width="16.7109375" style="3" customWidth="1"/>
    <col min="8275" max="8275" width="16.42578125" style="3" bestFit="1" customWidth="1"/>
    <col min="8276" max="8276" width="13.28515625" style="3" customWidth="1"/>
    <col min="8277" max="8281" width="9.85546875" style="3" bestFit="1" customWidth="1"/>
    <col min="8282" max="8296" width="17.7109375" style="3" customWidth="1"/>
    <col min="8297" max="8298" width="25.28515625" style="3" customWidth="1"/>
    <col min="8299" max="8299" width="23" style="3" bestFit="1" customWidth="1"/>
    <col min="8300" max="8300" width="22.28515625" style="3" bestFit="1" customWidth="1"/>
    <col min="8301" max="8301" width="23" style="3" bestFit="1" customWidth="1"/>
    <col min="8302" max="8302" width="24.28515625" style="3" bestFit="1" customWidth="1"/>
    <col min="8303" max="8303" width="23" style="3" bestFit="1" customWidth="1"/>
    <col min="8304" max="8305" width="22.28515625" style="3" bestFit="1" customWidth="1"/>
    <col min="8306" max="8306" width="20.7109375" style="3" bestFit="1" customWidth="1"/>
    <col min="8307" max="8307" width="24.7109375" style="3" customWidth="1"/>
    <col min="8308" max="8310" width="22" style="3" customWidth="1"/>
    <col min="8311" max="8311" width="21.85546875" style="3" customWidth="1"/>
    <col min="8312" max="8312" width="19.7109375" style="3" customWidth="1"/>
    <col min="8313" max="8514" width="9" style="3" customWidth="1"/>
    <col min="8515" max="8515" width="12.42578125" style="3" customWidth="1"/>
    <col min="8516" max="8516" width="44.140625" style="3" customWidth="1"/>
    <col min="8517" max="8519" width="16.7109375" style="3"/>
    <col min="8520" max="8520" width="12.42578125" style="3" customWidth="1"/>
    <col min="8521" max="8521" width="44.140625" style="3" customWidth="1"/>
    <col min="8522" max="8522" width="21.7109375" style="3" customWidth="1"/>
    <col min="8523" max="8526" width="21" style="3" bestFit="1" customWidth="1"/>
    <col min="8527" max="8527" width="17.5703125" style="3" bestFit="1" customWidth="1"/>
    <col min="8528" max="8529" width="16.42578125" style="3" bestFit="1" customWidth="1"/>
    <col min="8530" max="8530" width="16.7109375" style="3" customWidth="1"/>
    <col min="8531" max="8531" width="16.42578125" style="3" bestFit="1" customWidth="1"/>
    <col min="8532" max="8532" width="13.28515625" style="3" customWidth="1"/>
    <col min="8533" max="8537" width="9.85546875" style="3" bestFit="1" customWidth="1"/>
    <col min="8538" max="8552" width="17.7109375" style="3" customWidth="1"/>
    <col min="8553" max="8554" width="25.28515625" style="3" customWidth="1"/>
    <col min="8555" max="8555" width="23" style="3" bestFit="1" customWidth="1"/>
    <col min="8556" max="8556" width="22.28515625" style="3" bestFit="1" customWidth="1"/>
    <col min="8557" max="8557" width="23" style="3" bestFit="1" customWidth="1"/>
    <col min="8558" max="8558" width="24.28515625" style="3" bestFit="1" customWidth="1"/>
    <col min="8559" max="8559" width="23" style="3" bestFit="1" customWidth="1"/>
    <col min="8560" max="8561" width="22.28515625" style="3" bestFit="1" customWidth="1"/>
    <col min="8562" max="8562" width="20.7109375" style="3" bestFit="1" customWidth="1"/>
    <col min="8563" max="8563" width="24.7109375" style="3" customWidth="1"/>
    <col min="8564" max="8566" width="22" style="3" customWidth="1"/>
    <col min="8567" max="8567" width="21.85546875" style="3" customWidth="1"/>
    <col min="8568" max="8568" width="19.7109375" style="3" customWidth="1"/>
    <col min="8569" max="8770" width="9" style="3" customWidth="1"/>
    <col min="8771" max="8771" width="12.42578125" style="3" customWidth="1"/>
    <col min="8772" max="8772" width="44.140625" style="3" customWidth="1"/>
    <col min="8773" max="8775" width="16.7109375" style="3"/>
    <col min="8776" max="8776" width="12.42578125" style="3" customWidth="1"/>
    <col min="8777" max="8777" width="44.140625" style="3" customWidth="1"/>
    <col min="8778" max="8778" width="21.7109375" style="3" customWidth="1"/>
    <col min="8779" max="8782" width="21" style="3" bestFit="1" customWidth="1"/>
    <col min="8783" max="8783" width="17.5703125" style="3" bestFit="1" customWidth="1"/>
    <col min="8784" max="8785" width="16.42578125" style="3" bestFit="1" customWidth="1"/>
    <col min="8786" max="8786" width="16.7109375" style="3" customWidth="1"/>
    <col min="8787" max="8787" width="16.42578125" style="3" bestFit="1" customWidth="1"/>
    <col min="8788" max="8788" width="13.28515625" style="3" customWidth="1"/>
    <col min="8789" max="8793" width="9.85546875" style="3" bestFit="1" customWidth="1"/>
    <col min="8794" max="8808" width="17.7109375" style="3" customWidth="1"/>
    <col min="8809" max="8810" width="25.28515625" style="3" customWidth="1"/>
    <col min="8811" max="8811" width="23" style="3" bestFit="1" customWidth="1"/>
    <col min="8812" max="8812" width="22.28515625" style="3" bestFit="1" customWidth="1"/>
    <col min="8813" max="8813" width="23" style="3" bestFit="1" customWidth="1"/>
    <col min="8814" max="8814" width="24.28515625" style="3" bestFit="1" customWidth="1"/>
    <col min="8815" max="8815" width="23" style="3" bestFit="1" customWidth="1"/>
    <col min="8816" max="8817" width="22.28515625" style="3" bestFit="1" customWidth="1"/>
    <col min="8818" max="8818" width="20.7109375" style="3" bestFit="1" customWidth="1"/>
    <col min="8819" max="8819" width="24.7109375" style="3" customWidth="1"/>
    <col min="8820" max="8822" width="22" style="3" customWidth="1"/>
    <col min="8823" max="8823" width="21.85546875" style="3" customWidth="1"/>
    <col min="8824" max="8824" width="19.7109375" style="3" customWidth="1"/>
    <col min="8825" max="9026" width="9" style="3" customWidth="1"/>
    <col min="9027" max="9027" width="12.42578125" style="3" customWidth="1"/>
    <col min="9028" max="9028" width="44.140625" style="3" customWidth="1"/>
    <col min="9029" max="9031" width="16.7109375" style="3"/>
    <col min="9032" max="9032" width="12.42578125" style="3" customWidth="1"/>
    <col min="9033" max="9033" width="44.140625" style="3" customWidth="1"/>
    <col min="9034" max="9034" width="21.7109375" style="3" customWidth="1"/>
    <col min="9035" max="9038" width="21" style="3" bestFit="1" customWidth="1"/>
    <col min="9039" max="9039" width="17.5703125" style="3" bestFit="1" customWidth="1"/>
    <col min="9040" max="9041" width="16.42578125" style="3" bestFit="1" customWidth="1"/>
    <col min="9042" max="9042" width="16.7109375" style="3" customWidth="1"/>
    <col min="9043" max="9043" width="16.42578125" style="3" bestFit="1" customWidth="1"/>
    <col min="9044" max="9044" width="13.28515625" style="3" customWidth="1"/>
    <col min="9045" max="9049" width="9.85546875" style="3" bestFit="1" customWidth="1"/>
    <col min="9050" max="9064" width="17.7109375" style="3" customWidth="1"/>
    <col min="9065" max="9066" width="25.28515625" style="3" customWidth="1"/>
    <col min="9067" max="9067" width="23" style="3" bestFit="1" customWidth="1"/>
    <col min="9068" max="9068" width="22.28515625" style="3" bestFit="1" customWidth="1"/>
    <col min="9069" max="9069" width="23" style="3" bestFit="1" customWidth="1"/>
    <col min="9070" max="9070" width="24.28515625" style="3" bestFit="1" customWidth="1"/>
    <col min="9071" max="9071" width="23" style="3" bestFit="1" customWidth="1"/>
    <col min="9072" max="9073" width="22.28515625" style="3" bestFit="1" customWidth="1"/>
    <col min="9074" max="9074" width="20.7109375" style="3" bestFit="1" customWidth="1"/>
    <col min="9075" max="9075" width="24.7109375" style="3" customWidth="1"/>
    <col min="9076" max="9078" width="22" style="3" customWidth="1"/>
    <col min="9079" max="9079" width="21.85546875" style="3" customWidth="1"/>
    <col min="9080" max="9080" width="19.7109375" style="3" customWidth="1"/>
    <col min="9081" max="9282" width="9" style="3" customWidth="1"/>
    <col min="9283" max="9283" width="12.42578125" style="3" customWidth="1"/>
    <col min="9284" max="9284" width="44.140625" style="3" customWidth="1"/>
    <col min="9285" max="9287" width="16.7109375" style="3"/>
    <col min="9288" max="9288" width="12.42578125" style="3" customWidth="1"/>
    <col min="9289" max="9289" width="44.140625" style="3" customWidth="1"/>
    <col min="9290" max="9290" width="21.7109375" style="3" customWidth="1"/>
    <col min="9291" max="9294" width="21" style="3" bestFit="1" customWidth="1"/>
    <col min="9295" max="9295" width="17.5703125" style="3" bestFit="1" customWidth="1"/>
    <col min="9296" max="9297" width="16.42578125" style="3" bestFit="1" customWidth="1"/>
    <col min="9298" max="9298" width="16.7109375" style="3" customWidth="1"/>
    <col min="9299" max="9299" width="16.42578125" style="3" bestFit="1" customWidth="1"/>
    <col min="9300" max="9300" width="13.28515625" style="3" customWidth="1"/>
    <col min="9301" max="9305" width="9.85546875" style="3" bestFit="1" customWidth="1"/>
    <col min="9306" max="9320" width="17.7109375" style="3" customWidth="1"/>
    <col min="9321" max="9322" width="25.28515625" style="3" customWidth="1"/>
    <col min="9323" max="9323" width="23" style="3" bestFit="1" customWidth="1"/>
    <col min="9324" max="9324" width="22.28515625" style="3" bestFit="1" customWidth="1"/>
    <col min="9325" max="9325" width="23" style="3" bestFit="1" customWidth="1"/>
    <col min="9326" max="9326" width="24.28515625" style="3" bestFit="1" customWidth="1"/>
    <col min="9327" max="9327" width="23" style="3" bestFit="1" customWidth="1"/>
    <col min="9328" max="9329" width="22.28515625" style="3" bestFit="1" customWidth="1"/>
    <col min="9330" max="9330" width="20.7109375" style="3" bestFit="1" customWidth="1"/>
    <col min="9331" max="9331" width="24.7109375" style="3" customWidth="1"/>
    <col min="9332" max="9334" width="22" style="3" customWidth="1"/>
    <col min="9335" max="9335" width="21.85546875" style="3" customWidth="1"/>
    <col min="9336" max="9336" width="19.7109375" style="3" customWidth="1"/>
    <col min="9337" max="9538" width="9" style="3" customWidth="1"/>
    <col min="9539" max="9539" width="12.42578125" style="3" customWidth="1"/>
    <col min="9540" max="9540" width="44.140625" style="3" customWidth="1"/>
    <col min="9541" max="9543" width="16.7109375" style="3"/>
    <col min="9544" max="9544" width="12.42578125" style="3" customWidth="1"/>
    <col min="9545" max="9545" width="44.140625" style="3" customWidth="1"/>
    <col min="9546" max="9546" width="21.7109375" style="3" customWidth="1"/>
    <col min="9547" max="9550" width="21" style="3" bestFit="1" customWidth="1"/>
    <col min="9551" max="9551" width="17.5703125" style="3" bestFit="1" customWidth="1"/>
    <col min="9552" max="9553" width="16.42578125" style="3" bestFit="1" customWidth="1"/>
    <col min="9554" max="9554" width="16.7109375" style="3" customWidth="1"/>
    <col min="9555" max="9555" width="16.42578125" style="3" bestFit="1" customWidth="1"/>
    <col min="9556" max="9556" width="13.28515625" style="3" customWidth="1"/>
    <col min="9557" max="9561" width="9.85546875" style="3" bestFit="1" customWidth="1"/>
    <col min="9562" max="9576" width="17.7109375" style="3" customWidth="1"/>
    <col min="9577" max="9578" width="25.28515625" style="3" customWidth="1"/>
    <col min="9579" max="9579" width="23" style="3" bestFit="1" customWidth="1"/>
    <col min="9580" max="9580" width="22.28515625" style="3" bestFit="1" customWidth="1"/>
    <col min="9581" max="9581" width="23" style="3" bestFit="1" customWidth="1"/>
    <col min="9582" max="9582" width="24.28515625" style="3" bestFit="1" customWidth="1"/>
    <col min="9583" max="9583" width="23" style="3" bestFit="1" customWidth="1"/>
    <col min="9584" max="9585" width="22.28515625" style="3" bestFit="1" customWidth="1"/>
    <col min="9586" max="9586" width="20.7109375" style="3" bestFit="1" customWidth="1"/>
    <col min="9587" max="9587" width="24.7109375" style="3" customWidth="1"/>
    <col min="9588" max="9590" width="22" style="3" customWidth="1"/>
    <col min="9591" max="9591" width="21.85546875" style="3" customWidth="1"/>
    <col min="9592" max="9592" width="19.7109375" style="3" customWidth="1"/>
    <col min="9593" max="9794" width="9" style="3" customWidth="1"/>
    <col min="9795" max="9795" width="12.42578125" style="3" customWidth="1"/>
    <col min="9796" max="9796" width="44.140625" style="3" customWidth="1"/>
    <col min="9797" max="9799" width="16.7109375" style="3"/>
    <col min="9800" max="9800" width="12.42578125" style="3" customWidth="1"/>
    <col min="9801" max="9801" width="44.140625" style="3" customWidth="1"/>
    <col min="9802" max="9802" width="21.7109375" style="3" customWidth="1"/>
    <col min="9803" max="9806" width="21" style="3" bestFit="1" customWidth="1"/>
    <col min="9807" max="9807" width="17.5703125" style="3" bestFit="1" customWidth="1"/>
    <col min="9808" max="9809" width="16.42578125" style="3" bestFit="1" customWidth="1"/>
    <col min="9810" max="9810" width="16.7109375" style="3" customWidth="1"/>
    <col min="9811" max="9811" width="16.42578125" style="3" bestFit="1" customWidth="1"/>
    <col min="9812" max="9812" width="13.28515625" style="3" customWidth="1"/>
    <col min="9813" max="9817" width="9.85546875" style="3" bestFit="1" customWidth="1"/>
    <col min="9818" max="9832" width="17.7109375" style="3" customWidth="1"/>
    <col min="9833" max="9834" width="25.28515625" style="3" customWidth="1"/>
    <col min="9835" max="9835" width="23" style="3" bestFit="1" customWidth="1"/>
    <col min="9836" max="9836" width="22.28515625" style="3" bestFit="1" customWidth="1"/>
    <col min="9837" max="9837" width="23" style="3" bestFit="1" customWidth="1"/>
    <col min="9838" max="9838" width="24.28515625" style="3" bestFit="1" customWidth="1"/>
    <col min="9839" max="9839" width="23" style="3" bestFit="1" customWidth="1"/>
    <col min="9840" max="9841" width="22.28515625" style="3" bestFit="1" customWidth="1"/>
    <col min="9842" max="9842" width="20.7109375" style="3" bestFit="1" customWidth="1"/>
    <col min="9843" max="9843" width="24.7109375" style="3" customWidth="1"/>
    <col min="9844" max="9846" width="22" style="3" customWidth="1"/>
    <col min="9847" max="9847" width="21.85546875" style="3" customWidth="1"/>
    <col min="9848" max="9848" width="19.7109375" style="3" customWidth="1"/>
    <col min="9849" max="10050" width="9" style="3" customWidth="1"/>
    <col min="10051" max="10051" width="12.42578125" style="3" customWidth="1"/>
    <col min="10052" max="10052" width="44.140625" style="3" customWidth="1"/>
    <col min="10053" max="10055" width="16.7109375" style="3"/>
    <col min="10056" max="10056" width="12.42578125" style="3" customWidth="1"/>
    <col min="10057" max="10057" width="44.140625" style="3" customWidth="1"/>
    <col min="10058" max="10058" width="21.7109375" style="3" customWidth="1"/>
    <col min="10059" max="10062" width="21" style="3" bestFit="1" customWidth="1"/>
    <col min="10063" max="10063" width="17.5703125" style="3" bestFit="1" customWidth="1"/>
    <col min="10064" max="10065" width="16.42578125" style="3" bestFit="1" customWidth="1"/>
    <col min="10066" max="10066" width="16.7109375" style="3" customWidth="1"/>
    <col min="10067" max="10067" width="16.42578125" style="3" bestFit="1" customWidth="1"/>
    <col min="10068" max="10068" width="13.28515625" style="3" customWidth="1"/>
    <col min="10069" max="10073" width="9.85546875" style="3" bestFit="1" customWidth="1"/>
    <col min="10074" max="10088" width="17.7109375" style="3" customWidth="1"/>
    <col min="10089" max="10090" width="25.28515625" style="3" customWidth="1"/>
    <col min="10091" max="10091" width="23" style="3" bestFit="1" customWidth="1"/>
    <col min="10092" max="10092" width="22.28515625" style="3" bestFit="1" customWidth="1"/>
    <col min="10093" max="10093" width="23" style="3" bestFit="1" customWidth="1"/>
    <col min="10094" max="10094" width="24.28515625" style="3" bestFit="1" customWidth="1"/>
    <col min="10095" max="10095" width="23" style="3" bestFit="1" customWidth="1"/>
    <col min="10096" max="10097" width="22.28515625" style="3" bestFit="1" customWidth="1"/>
    <col min="10098" max="10098" width="20.7109375" style="3" bestFit="1" customWidth="1"/>
    <col min="10099" max="10099" width="24.7109375" style="3" customWidth="1"/>
    <col min="10100" max="10102" width="22" style="3" customWidth="1"/>
    <col min="10103" max="10103" width="21.85546875" style="3" customWidth="1"/>
    <col min="10104" max="10104" width="19.7109375" style="3" customWidth="1"/>
    <col min="10105" max="10306" width="9" style="3" customWidth="1"/>
    <col min="10307" max="10307" width="12.42578125" style="3" customWidth="1"/>
    <col min="10308" max="10308" width="44.140625" style="3" customWidth="1"/>
    <col min="10309" max="10311" width="16.7109375" style="3"/>
    <col min="10312" max="10312" width="12.42578125" style="3" customWidth="1"/>
    <col min="10313" max="10313" width="44.140625" style="3" customWidth="1"/>
    <col min="10314" max="10314" width="21.7109375" style="3" customWidth="1"/>
    <col min="10315" max="10318" width="21" style="3" bestFit="1" customWidth="1"/>
    <col min="10319" max="10319" width="17.5703125" style="3" bestFit="1" customWidth="1"/>
    <col min="10320" max="10321" width="16.42578125" style="3" bestFit="1" customWidth="1"/>
    <col min="10322" max="10322" width="16.7109375" style="3" customWidth="1"/>
    <col min="10323" max="10323" width="16.42578125" style="3" bestFit="1" customWidth="1"/>
    <col min="10324" max="10324" width="13.28515625" style="3" customWidth="1"/>
    <col min="10325" max="10329" width="9.85546875" style="3" bestFit="1" customWidth="1"/>
    <col min="10330" max="10344" width="17.7109375" style="3" customWidth="1"/>
    <col min="10345" max="10346" width="25.28515625" style="3" customWidth="1"/>
    <col min="10347" max="10347" width="23" style="3" bestFit="1" customWidth="1"/>
    <col min="10348" max="10348" width="22.28515625" style="3" bestFit="1" customWidth="1"/>
    <col min="10349" max="10349" width="23" style="3" bestFit="1" customWidth="1"/>
    <col min="10350" max="10350" width="24.28515625" style="3" bestFit="1" customWidth="1"/>
    <col min="10351" max="10351" width="23" style="3" bestFit="1" customWidth="1"/>
    <col min="10352" max="10353" width="22.28515625" style="3" bestFit="1" customWidth="1"/>
    <col min="10354" max="10354" width="20.7109375" style="3" bestFit="1" customWidth="1"/>
    <col min="10355" max="10355" width="24.7109375" style="3" customWidth="1"/>
    <col min="10356" max="10358" width="22" style="3" customWidth="1"/>
    <col min="10359" max="10359" width="21.85546875" style="3" customWidth="1"/>
    <col min="10360" max="10360" width="19.7109375" style="3" customWidth="1"/>
    <col min="10361" max="10562" width="9" style="3" customWidth="1"/>
    <col min="10563" max="10563" width="12.42578125" style="3" customWidth="1"/>
    <col min="10564" max="10564" width="44.140625" style="3" customWidth="1"/>
    <col min="10565" max="10567" width="16.7109375" style="3"/>
    <col min="10568" max="10568" width="12.42578125" style="3" customWidth="1"/>
    <col min="10569" max="10569" width="44.140625" style="3" customWidth="1"/>
    <col min="10570" max="10570" width="21.7109375" style="3" customWidth="1"/>
    <col min="10571" max="10574" width="21" style="3" bestFit="1" customWidth="1"/>
    <col min="10575" max="10575" width="17.5703125" style="3" bestFit="1" customWidth="1"/>
    <col min="10576" max="10577" width="16.42578125" style="3" bestFit="1" customWidth="1"/>
    <col min="10578" max="10578" width="16.7109375" style="3" customWidth="1"/>
    <col min="10579" max="10579" width="16.42578125" style="3" bestFit="1" customWidth="1"/>
    <col min="10580" max="10580" width="13.28515625" style="3" customWidth="1"/>
    <col min="10581" max="10585" width="9.85546875" style="3" bestFit="1" customWidth="1"/>
    <col min="10586" max="10600" width="17.7109375" style="3" customWidth="1"/>
    <col min="10601" max="10602" width="25.28515625" style="3" customWidth="1"/>
    <col min="10603" max="10603" width="23" style="3" bestFit="1" customWidth="1"/>
    <col min="10604" max="10604" width="22.28515625" style="3" bestFit="1" customWidth="1"/>
    <col min="10605" max="10605" width="23" style="3" bestFit="1" customWidth="1"/>
    <col min="10606" max="10606" width="24.28515625" style="3" bestFit="1" customWidth="1"/>
    <col min="10607" max="10607" width="23" style="3" bestFit="1" customWidth="1"/>
    <col min="10608" max="10609" width="22.28515625" style="3" bestFit="1" customWidth="1"/>
    <col min="10610" max="10610" width="20.7109375" style="3" bestFit="1" customWidth="1"/>
    <col min="10611" max="10611" width="24.7109375" style="3" customWidth="1"/>
    <col min="10612" max="10614" width="22" style="3" customWidth="1"/>
    <col min="10615" max="10615" width="21.85546875" style="3" customWidth="1"/>
    <col min="10616" max="10616" width="19.7109375" style="3" customWidth="1"/>
    <col min="10617" max="10818" width="9" style="3" customWidth="1"/>
    <col min="10819" max="10819" width="12.42578125" style="3" customWidth="1"/>
    <col min="10820" max="10820" width="44.140625" style="3" customWidth="1"/>
    <col min="10821" max="10823" width="16.7109375" style="3"/>
    <col min="10824" max="10824" width="12.42578125" style="3" customWidth="1"/>
    <col min="10825" max="10825" width="44.140625" style="3" customWidth="1"/>
    <col min="10826" max="10826" width="21.7109375" style="3" customWidth="1"/>
    <col min="10827" max="10830" width="21" style="3" bestFit="1" customWidth="1"/>
    <col min="10831" max="10831" width="17.5703125" style="3" bestFit="1" customWidth="1"/>
    <col min="10832" max="10833" width="16.42578125" style="3" bestFit="1" customWidth="1"/>
    <col min="10834" max="10834" width="16.7109375" style="3" customWidth="1"/>
    <col min="10835" max="10835" width="16.42578125" style="3" bestFit="1" customWidth="1"/>
    <col min="10836" max="10836" width="13.28515625" style="3" customWidth="1"/>
    <col min="10837" max="10841" width="9.85546875" style="3" bestFit="1" customWidth="1"/>
    <col min="10842" max="10856" width="17.7109375" style="3" customWidth="1"/>
    <col min="10857" max="10858" width="25.28515625" style="3" customWidth="1"/>
    <col min="10859" max="10859" width="23" style="3" bestFit="1" customWidth="1"/>
    <col min="10860" max="10860" width="22.28515625" style="3" bestFit="1" customWidth="1"/>
    <col min="10861" max="10861" width="23" style="3" bestFit="1" customWidth="1"/>
    <col min="10862" max="10862" width="24.28515625" style="3" bestFit="1" customWidth="1"/>
    <col min="10863" max="10863" width="23" style="3" bestFit="1" customWidth="1"/>
    <col min="10864" max="10865" width="22.28515625" style="3" bestFit="1" customWidth="1"/>
    <col min="10866" max="10866" width="20.7109375" style="3" bestFit="1" customWidth="1"/>
    <col min="10867" max="10867" width="24.7109375" style="3" customWidth="1"/>
    <col min="10868" max="10870" width="22" style="3" customWidth="1"/>
    <col min="10871" max="10871" width="21.85546875" style="3" customWidth="1"/>
    <col min="10872" max="10872" width="19.7109375" style="3" customWidth="1"/>
    <col min="10873" max="11074" width="9" style="3" customWidth="1"/>
    <col min="11075" max="11075" width="12.42578125" style="3" customWidth="1"/>
    <col min="11076" max="11076" width="44.140625" style="3" customWidth="1"/>
    <col min="11077" max="11079" width="16.7109375" style="3"/>
    <col min="11080" max="11080" width="12.42578125" style="3" customWidth="1"/>
    <col min="11081" max="11081" width="44.140625" style="3" customWidth="1"/>
    <col min="11082" max="11082" width="21.7109375" style="3" customWidth="1"/>
    <col min="11083" max="11086" width="21" style="3" bestFit="1" customWidth="1"/>
    <col min="11087" max="11087" width="17.5703125" style="3" bestFit="1" customWidth="1"/>
    <col min="11088" max="11089" width="16.42578125" style="3" bestFit="1" customWidth="1"/>
    <col min="11090" max="11090" width="16.7109375" style="3" customWidth="1"/>
    <col min="11091" max="11091" width="16.42578125" style="3" bestFit="1" customWidth="1"/>
    <col min="11092" max="11092" width="13.28515625" style="3" customWidth="1"/>
    <col min="11093" max="11097" width="9.85546875" style="3" bestFit="1" customWidth="1"/>
    <col min="11098" max="11112" width="17.7109375" style="3" customWidth="1"/>
    <col min="11113" max="11114" width="25.28515625" style="3" customWidth="1"/>
    <col min="11115" max="11115" width="23" style="3" bestFit="1" customWidth="1"/>
    <col min="11116" max="11116" width="22.28515625" style="3" bestFit="1" customWidth="1"/>
    <col min="11117" max="11117" width="23" style="3" bestFit="1" customWidth="1"/>
    <col min="11118" max="11118" width="24.28515625" style="3" bestFit="1" customWidth="1"/>
    <col min="11119" max="11119" width="23" style="3" bestFit="1" customWidth="1"/>
    <col min="11120" max="11121" width="22.28515625" style="3" bestFit="1" customWidth="1"/>
    <col min="11122" max="11122" width="20.7109375" style="3" bestFit="1" customWidth="1"/>
    <col min="11123" max="11123" width="24.7109375" style="3" customWidth="1"/>
    <col min="11124" max="11126" width="22" style="3" customWidth="1"/>
    <col min="11127" max="11127" width="21.85546875" style="3" customWidth="1"/>
    <col min="11128" max="11128" width="19.7109375" style="3" customWidth="1"/>
    <col min="11129" max="11330" width="9" style="3" customWidth="1"/>
    <col min="11331" max="11331" width="12.42578125" style="3" customWidth="1"/>
    <col min="11332" max="11332" width="44.140625" style="3" customWidth="1"/>
    <col min="11333" max="11335" width="16.7109375" style="3"/>
    <col min="11336" max="11336" width="12.42578125" style="3" customWidth="1"/>
    <col min="11337" max="11337" width="44.140625" style="3" customWidth="1"/>
    <col min="11338" max="11338" width="21.7109375" style="3" customWidth="1"/>
    <col min="11339" max="11342" width="21" style="3" bestFit="1" customWidth="1"/>
    <col min="11343" max="11343" width="17.5703125" style="3" bestFit="1" customWidth="1"/>
    <col min="11344" max="11345" width="16.42578125" style="3" bestFit="1" customWidth="1"/>
    <col min="11346" max="11346" width="16.7109375" style="3" customWidth="1"/>
    <col min="11347" max="11347" width="16.42578125" style="3" bestFit="1" customWidth="1"/>
    <col min="11348" max="11348" width="13.28515625" style="3" customWidth="1"/>
    <col min="11349" max="11353" width="9.85546875" style="3" bestFit="1" customWidth="1"/>
    <col min="11354" max="11368" width="17.7109375" style="3" customWidth="1"/>
    <col min="11369" max="11370" width="25.28515625" style="3" customWidth="1"/>
    <col min="11371" max="11371" width="23" style="3" bestFit="1" customWidth="1"/>
    <col min="11372" max="11372" width="22.28515625" style="3" bestFit="1" customWidth="1"/>
    <col min="11373" max="11373" width="23" style="3" bestFit="1" customWidth="1"/>
    <col min="11374" max="11374" width="24.28515625" style="3" bestFit="1" customWidth="1"/>
    <col min="11375" max="11375" width="23" style="3" bestFit="1" customWidth="1"/>
    <col min="11376" max="11377" width="22.28515625" style="3" bestFit="1" customWidth="1"/>
    <col min="11378" max="11378" width="20.7109375" style="3" bestFit="1" customWidth="1"/>
    <col min="11379" max="11379" width="24.7109375" style="3" customWidth="1"/>
    <col min="11380" max="11382" width="22" style="3" customWidth="1"/>
    <col min="11383" max="11383" width="21.85546875" style="3" customWidth="1"/>
    <col min="11384" max="11384" width="19.7109375" style="3" customWidth="1"/>
    <col min="11385" max="11586" width="9" style="3" customWidth="1"/>
    <col min="11587" max="11587" width="12.42578125" style="3" customWidth="1"/>
    <col min="11588" max="11588" width="44.140625" style="3" customWidth="1"/>
    <col min="11589" max="11591" width="16.7109375" style="3"/>
    <col min="11592" max="11592" width="12.42578125" style="3" customWidth="1"/>
    <col min="11593" max="11593" width="44.140625" style="3" customWidth="1"/>
    <col min="11594" max="11594" width="21.7109375" style="3" customWidth="1"/>
    <col min="11595" max="11598" width="21" style="3" bestFit="1" customWidth="1"/>
    <col min="11599" max="11599" width="17.5703125" style="3" bestFit="1" customWidth="1"/>
    <col min="11600" max="11601" width="16.42578125" style="3" bestFit="1" customWidth="1"/>
    <col min="11602" max="11602" width="16.7109375" style="3" customWidth="1"/>
    <col min="11603" max="11603" width="16.42578125" style="3" bestFit="1" customWidth="1"/>
    <col min="11604" max="11604" width="13.28515625" style="3" customWidth="1"/>
    <col min="11605" max="11609" width="9.85546875" style="3" bestFit="1" customWidth="1"/>
    <col min="11610" max="11624" width="17.7109375" style="3" customWidth="1"/>
    <col min="11625" max="11626" width="25.28515625" style="3" customWidth="1"/>
    <col min="11627" max="11627" width="23" style="3" bestFit="1" customWidth="1"/>
    <col min="11628" max="11628" width="22.28515625" style="3" bestFit="1" customWidth="1"/>
    <col min="11629" max="11629" width="23" style="3" bestFit="1" customWidth="1"/>
    <col min="11630" max="11630" width="24.28515625" style="3" bestFit="1" customWidth="1"/>
    <col min="11631" max="11631" width="23" style="3" bestFit="1" customWidth="1"/>
    <col min="11632" max="11633" width="22.28515625" style="3" bestFit="1" customWidth="1"/>
    <col min="11634" max="11634" width="20.7109375" style="3" bestFit="1" customWidth="1"/>
    <col min="11635" max="11635" width="24.7109375" style="3" customWidth="1"/>
    <col min="11636" max="11638" width="22" style="3" customWidth="1"/>
    <col min="11639" max="11639" width="21.85546875" style="3" customWidth="1"/>
    <col min="11640" max="11640" width="19.7109375" style="3" customWidth="1"/>
    <col min="11641" max="11842" width="9" style="3" customWidth="1"/>
    <col min="11843" max="11843" width="12.42578125" style="3" customWidth="1"/>
    <col min="11844" max="11844" width="44.140625" style="3" customWidth="1"/>
    <col min="11845" max="11847" width="16.7109375" style="3"/>
    <col min="11848" max="11848" width="12.42578125" style="3" customWidth="1"/>
    <col min="11849" max="11849" width="44.140625" style="3" customWidth="1"/>
    <col min="11850" max="11850" width="21.7109375" style="3" customWidth="1"/>
    <col min="11851" max="11854" width="21" style="3" bestFit="1" customWidth="1"/>
    <col min="11855" max="11855" width="17.5703125" style="3" bestFit="1" customWidth="1"/>
    <col min="11856" max="11857" width="16.42578125" style="3" bestFit="1" customWidth="1"/>
    <col min="11858" max="11858" width="16.7109375" style="3" customWidth="1"/>
    <col min="11859" max="11859" width="16.42578125" style="3" bestFit="1" customWidth="1"/>
    <col min="11860" max="11860" width="13.28515625" style="3" customWidth="1"/>
    <col min="11861" max="11865" width="9.85546875" style="3" bestFit="1" customWidth="1"/>
    <col min="11866" max="11880" width="17.7109375" style="3" customWidth="1"/>
    <col min="11881" max="11882" width="25.28515625" style="3" customWidth="1"/>
    <col min="11883" max="11883" width="23" style="3" bestFit="1" customWidth="1"/>
    <col min="11884" max="11884" width="22.28515625" style="3" bestFit="1" customWidth="1"/>
    <col min="11885" max="11885" width="23" style="3" bestFit="1" customWidth="1"/>
    <col min="11886" max="11886" width="24.28515625" style="3" bestFit="1" customWidth="1"/>
    <col min="11887" max="11887" width="23" style="3" bestFit="1" customWidth="1"/>
    <col min="11888" max="11889" width="22.28515625" style="3" bestFit="1" customWidth="1"/>
    <col min="11890" max="11890" width="20.7109375" style="3" bestFit="1" customWidth="1"/>
    <col min="11891" max="11891" width="24.7109375" style="3" customWidth="1"/>
    <col min="11892" max="11894" width="22" style="3" customWidth="1"/>
    <col min="11895" max="11895" width="21.85546875" style="3" customWidth="1"/>
    <col min="11896" max="11896" width="19.7109375" style="3" customWidth="1"/>
    <col min="11897" max="12098" width="9" style="3" customWidth="1"/>
    <col min="12099" max="12099" width="12.42578125" style="3" customWidth="1"/>
    <col min="12100" max="12100" width="44.140625" style="3" customWidth="1"/>
    <col min="12101" max="12103" width="16.7109375" style="3"/>
    <col min="12104" max="12104" width="12.42578125" style="3" customWidth="1"/>
    <col min="12105" max="12105" width="44.140625" style="3" customWidth="1"/>
    <col min="12106" max="12106" width="21.7109375" style="3" customWidth="1"/>
    <col min="12107" max="12110" width="21" style="3" bestFit="1" customWidth="1"/>
    <col min="12111" max="12111" width="17.5703125" style="3" bestFit="1" customWidth="1"/>
    <col min="12112" max="12113" width="16.42578125" style="3" bestFit="1" customWidth="1"/>
    <col min="12114" max="12114" width="16.7109375" style="3" customWidth="1"/>
    <col min="12115" max="12115" width="16.42578125" style="3" bestFit="1" customWidth="1"/>
    <col min="12116" max="12116" width="13.28515625" style="3" customWidth="1"/>
    <col min="12117" max="12121" width="9.85546875" style="3" bestFit="1" customWidth="1"/>
    <col min="12122" max="12136" width="17.7109375" style="3" customWidth="1"/>
    <col min="12137" max="12138" width="25.28515625" style="3" customWidth="1"/>
    <col min="12139" max="12139" width="23" style="3" bestFit="1" customWidth="1"/>
    <col min="12140" max="12140" width="22.28515625" style="3" bestFit="1" customWidth="1"/>
    <col min="12141" max="12141" width="23" style="3" bestFit="1" customWidth="1"/>
    <col min="12142" max="12142" width="24.28515625" style="3" bestFit="1" customWidth="1"/>
    <col min="12143" max="12143" width="23" style="3" bestFit="1" customWidth="1"/>
    <col min="12144" max="12145" width="22.28515625" style="3" bestFit="1" customWidth="1"/>
    <col min="12146" max="12146" width="20.7109375" style="3" bestFit="1" customWidth="1"/>
    <col min="12147" max="12147" width="24.7109375" style="3" customWidth="1"/>
    <col min="12148" max="12150" width="22" style="3" customWidth="1"/>
    <col min="12151" max="12151" width="21.85546875" style="3" customWidth="1"/>
    <col min="12152" max="12152" width="19.7109375" style="3" customWidth="1"/>
    <col min="12153" max="12354" width="9" style="3" customWidth="1"/>
    <col min="12355" max="12355" width="12.42578125" style="3" customWidth="1"/>
    <col min="12356" max="12356" width="44.140625" style="3" customWidth="1"/>
    <col min="12357" max="12359" width="16.7109375" style="3"/>
    <col min="12360" max="12360" width="12.42578125" style="3" customWidth="1"/>
    <col min="12361" max="12361" width="44.140625" style="3" customWidth="1"/>
    <col min="12362" max="12362" width="21.7109375" style="3" customWidth="1"/>
    <col min="12363" max="12366" width="21" style="3" bestFit="1" customWidth="1"/>
    <col min="12367" max="12367" width="17.5703125" style="3" bestFit="1" customWidth="1"/>
    <col min="12368" max="12369" width="16.42578125" style="3" bestFit="1" customWidth="1"/>
    <col min="12370" max="12370" width="16.7109375" style="3" customWidth="1"/>
    <col min="12371" max="12371" width="16.42578125" style="3" bestFit="1" customWidth="1"/>
    <col min="12372" max="12372" width="13.28515625" style="3" customWidth="1"/>
    <col min="12373" max="12377" width="9.85546875" style="3" bestFit="1" customWidth="1"/>
    <col min="12378" max="12392" width="17.7109375" style="3" customWidth="1"/>
    <col min="12393" max="12394" width="25.28515625" style="3" customWidth="1"/>
    <col min="12395" max="12395" width="23" style="3" bestFit="1" customWidth="1"/>
    <col min="12396" max="12396" width="22.28515625" style="3" bestFit="1" customWidth="1"/>
    <col min="12397" max="12397" width="23" style="3" bestFit="1" customWidth="1"/>
    <col min="12398" max="12398" width="24.28515625" style="3" bestFit="1" customWidth="1"/>
    <col min="12399" max="12399" width="23" style="3" bestFit="1" customWidth="1"/>
    <col min="12400" max="12401" width="22.28515625" style="3" bestFit="1" customWidth="1"/>
    <col min="12402" max="12402" width="20.7109375" style="3" bestFit="1" customWidth="1"/>
    <col min="12403" max="12403" width="24.7109375" style="3" customWidth="1"/>
    <col min="12404" max="12406" width="22" style="3" customWidth="1"/>
    <col min="12407" max="12407" width="21.85546875" style="3" customWidth="1"/>
    <col min="12408" max="12408" width="19.7109375" style="3" customWidth="1"/>
    <col min="12409" max="12610" width="9" style="3" customWidth="1"/>
    <col min="12611" max="12611" width="12.42578125" style="3" customWidth="1"/>
    <col min="12612" max="12612" width="44.140625" style="3" customWidth="1"/>
    <col min="12613" max="12615" width="16.7109375" style="3"/>
    <col min="12616" max="12616" width="12.42578125" style="3" customWidth="1"/>
    <col min="12617" max="12617" width="44.140625" style="3" customWidth="1"/>
    <col min="12618" max="12618" width="21.7109375" style="3" customWidth="1"/>
    <col min="12619" max="12622" width="21" style="3" bestFit="1" customWidth="1"/>
    <col min="12623" max="12623" width="17.5703125" style="3" bestFit="1" customWidth="1"/>
    <col min="12624" max="12625" width="16.42578125" style="3" bestFit="1" customWidth="1"/>
    <col min="12626" max="12626" width="16.7109375" style="3" customWidth="1"/>
    <col min="12627" max="12627" width="16.42578125" style="3" bestFit="1" customWidth="1"/>
    <col min="12628" max="12628" width="13.28515625" style="3" customWidth="1"/>
    <col min="12629" max="12633" width="9.85546875" style="3" bestFit="1" customWidth="1"/>
    <col min="12634" max="12648" width="17.7109375" style="3" customWidth="1"/>
    <col min="12649" max="12650" width="25.28515625" style="3" customWidth="1"/>
    <col min="12651" max="12651" width="23" style="3" bestFit="1" customWidth="1"/>
    <col min="12652" max="12652" width="22.28515625" style="3" bestFit="1" customWidth="1"/>
    <col min="12653" max="12653" width="23" style="3" bestFit="1" customWidth="1"/>
    <col min="12654" max="12654" width="24.28515625" style="3" bestFit="1" customWidth="1"/>
    <col min="12655" max="12655" width="23" style="3" bestFit="1" customWidth="1"/>
    <col min="12656" max="12657" width="22.28515625" style="3" bestFit="1" customWidth="1"/>
    <col min="12658" max="12658" width="20.7109375" style="3" bestFit="1" customWidth="1"/>
    <col min="12659" max="12659" width="24.7109375" style="3" customWidth="1"/>
    <col min="12660" max="12662" width="22" style="3" customWidth="1"/>
    <col min="12663" max="12663" width="21.85546875" style="3" customWidth="1"/>
    <col min="12664" max="12664" width="19.7109375" style="3" customWidth="1"/>
    <col min="12665" max="12866" width="9" style="3" customWidth="1"/>
    <col min="12867" max="12867" width="12.42578125" style="3" customWidth="1"/>
    <col min="12868" max="12868" width="44.140625" style="3" customWidth="1"/>
    <col min="12869" max="12871" width="16.7109375" style="3"/>
    <col min="12872" max="12872" width="12.42578125" style="3" customWidth="1"/>
    <col min="12873" max="12873" width="44.140625" style="3" customWidth="1"/>
    <col min="12874" max="12874" width="21.7109375" style="3" customWidth="1"/>
    <col min="12875" max="12878" width="21" style="3" bestFit="1" customWidth="1"/>
    <col min="12879" max="12879" width="17.5703125" style="3" bestFit="1" customWidth="1"/>
    <col min="12880" max="12881" width="16.42578125" style="3" bestFit="1" customWidth="1"/>
    <col min="12882" max="12882" width="16.7109375" style="3" customWidth="1"/>
    <col min="12883" max="12883" width="16.42578125" style="3" bestFit="1" customWidth="1"/>
    <col min="12884" max="12884" width="13.28515625" style="3" customWidth="1"/>
    <col min="12885" max="12889" width="9.85546875" style="3" bestFit="1" customWidth="1"/>
    <col min="12890" max="12904" width="17.7109375" style="3" customWidth="1"/>
    <col min="12905" max="12906" width="25.28515625" style="3" customWidth="1"/>
    <col min="12907" max="12907" width="23" style="3" bestFit="1" customWidth="1"/>
    <col min="12908" max="12908" width="22.28515625" style="3" bestFit="1" customWidth="1"/>
    <col min="12909" max="12909" width="23" style="3" bestFit="1" customWidth="1"/>
    <col min="12910" max="12910" width="24.28515625" style="3" bestFit="1" customWidth="1"/>
    <col min="12911" max="12911" width="23" style="3" bestFit="1" customWidth="1"/>
    <col min="12912" max="12913" width="22.28515625" style="3" bestFit="1" customWidth="1"/>
    <col min="12914" max="12914" width="20.7109375" style="3" bestFit="1" customWidth="1"/>
    <col min="12915" max="12915" width="24.7109375" style="3" customWidth="1"/>
    <col min="12916" max="12918" width="22" style="3" customWidth="1"/>
    <col min="12919" max="12919" width="21.85546875" style="3" customWidth="1"/>
    <col min="12920" max="12920" width="19.7109375" style="3" customWidth="1"/>
    <col min="12921" max="13122" width="9" style="3" customWidth="1"/>
    <col min="13123" max="13123" width="12.42578125" style="3" customWidth="1"/>
    <col min="13124" max="13124" width="44.140625" style="3" customWidth="1"/>
    <col min="13125" max="13127" width="16.7109375" style="3"/>
    <col min="13128" max="13128" width="12.42578125" style="3" customWidth="1"/>
    <col min="13129" max="13129" width="44.140625" style="3" customWidth="1"/>
    <col min="13130" max="13130" width="21.7109375" style="3" customWidth="1"/>
    <col min="13131" max="13134" width="21" style="3" bestFit="1" customWidth="1"/>
    <col min="13135" max="13135" width="17.5703125" style="3" bestFit="1" customWidth="1"/>
    <col min="13136" max="13137" width="16.42578125" style="3" bestFit="1" customWidth="1"/>
    <col min="13138" max="13138" width="16.7109375" style="3" customWidth="1"/>
    <col min="13139" max="13139" width="16.42578125" style="3" bestFit="1" customWidth="1"/>
    <col min="13140" max="13140" width="13.28515625" style="3" customWidth="1"/>
    <col min="13141" max="13145" width="9.85546875" style="3" bestFit="1" customWidth="1"/>
    <col min="13146" max="13160" width="17.7109375" style="3" customWidth="1"/>
    <col min="13161" max="13162" width="25.28515625" style="3" customWidth="1"/>
    <col min="13163" max="13163" width="23" style="3" bestFit="1" customWidth="1"/>
    <col min="13164" max="13164" width="22.28515625" style="3" bestFit="1" customWidth="1"/>
    <col min="13165" max="13165" width="23" style="3" bestFit="1" customWidth="1"/>
    <col min="13166" max="13166" width="24.28515625" style="3" bestFit="1" customWidth="1"/>
    <col min="13167" max="13167" width="23" style="3" bestFit="1" customWidth="1"/>
    <col min="13168" max="13169" width="22.28515625" style="3" bestFit="1" customWidth="1"/>
    <col min="13170" max="13170" width="20.7109375" style="3" bestFit="1" customWidth="1"/>
    <col min="13171" max="13171" width="24.7109375" style="3" customWidth="1"/>
    <col min="13172" max="13174" width="22" style="3" customWidth="1"/>
    <col min="13175" max="13175" width="21.85546875" style="3" customWidth="1"/>
    <col min="13176" max="13176" width="19.7109375" style="3" customWidth="1"/>
    <col min="13177" max="13378" width="9" style="3" customWidth="1"/>
    <col min="13379" max="13379" width="12.42578125" style="3" customWidth="1"/>
    <col min="13380" max="13380" width="44.140625" style="3" customWidth="1"/>
    <col min="13381" max="13383" width="16.7109375" style="3"/>
    <col min="13384" max="13384" width="12.42578125" style="3" customWidth="1"/>
    <col min="13385" max="13385" width="44.140625" style="3" customWidth="1"/>
    <col min="13386" max="13386" width="21.7109375" style="3" customWidth="1"/>
    <col min="13387" max="13390" width="21" style="3" bestFit="1" customWidth="1"/>
    <col min="13391" max="13391" width="17.5703125" style="3" bestFit="1" customWidth="1"/>
    <col min="13392" max="13393" width="16.42578125" style="3" bestFit="1" customWidth="1"/>
    <col min="13394" max="13394" width="16.7109375" style="3" customWidth="1"/>
    <col min="13395" max="13395" width="16.42578125" style="3" bestFit="1" customWidth="1"/>
    <col min="13396" max="13396" width="13.28515625" style="3" customWidth="1"/>
    <col min="13397" max="13401" width="9.85546875" style="3" bestFit="1" customWidth="1"/>
    <col min="13402" max="13416" width="17.7109375" style="3" customWidth="1"/>
    <col min="13417" max="13418" width="25.28515625" style="3" customWidth="1"/>
    <col min="13419" max="13419" width="23" style="3" bestFit="1" customWidth="1"/>
    <col min="13420" max="13420" width="22.28515625" style="3" bestFit="1" customWidth="1"/>
    <col min="13421" max="13421" width="23" style="3" bestFit="1" customWidth="1"/>
    <col min="13422" max="13422" width="24.28515625" style="3" bestFit="1" customWidth="1"/>
    <col min="13423" max="13423" width="23" style="3" bestFit="1" customWidth="1"/>
    <col min="13424" max="13425" width="22.28515625" style="3" bestFit="1" customWidth="1"/>
    <col min="13426" max="13426" width="20.7109375" style="3" bestFit="1" customWidth="1"/>
    <col min="13427" max="13427" width="24.7109375" style="3" customWidth="1"/>
    <col min="13428" max="13430" width="22" style="3" customWidth="1"/>
    <col min="13431" max="13431" width="21.85546875" style="3" customWidth="1"/>
    <col min="13432" max="13432" width="19.7109375" style="3" customWidth="1"/>
    <col min="13433" max="13634" width="9" style="3" customWidth="1"/>
    <col min="13635" max="13635" width="12.42578125" style="3" customWidth="1"/>
    <col min="13636" max="13636" width="44.140625" style="3" customWidth="1"/>
    <col min="13637" max="13639" width="16.7109375" style="3"/>
    <col min="13640" max="13640" width="12.42578125" style="3" customWidth="1"/>
    <col min="13641" max="13641" width="44.140625" style="3" customWidth="1"/>
    <col min="13642" max="13642" width="21.7109375" style="3" customWidth="1"/>
    <col min="13643" max="13646" width="21" style="3" bestFit="1" customWidth="1"/>
    <col min="13647" max="13647" width="17.5703125" style="3" bestFit="1" customWidth="1"/>
    <col min="13648" max="13649" width="16.42578125" style="3" bestFit="1" customWidth="1"/>
    <col min="13650" max="13650" width="16.7109375" style="3" customWidth="1"/>
    <col min="13651" max="13651" width="16.42578125" style="3" bestFit="1" customWidth="1"/>
    <col min="13652" max="13652" width="13.28515625" style="3" customWidth="1"/>
    <col min="13653" max="13657" width="9.85546875" style="3" bestFit="1" customWidth="1"/>
    <col min="13658" max="13672" width="17.7109375" style="3" customWidth="1"/>
    <col min="13673" max="13674" width="25.28515625" style="3" customWidth="1"/>
    <col min="13675" max="13675" width="23" style="3" bestFit="1" customWidth="1"/>
    <col min="13676" max="13676" width="22.28515625" style="3" bestFit="1" customWidth="1"/>
    <col min="13677" max="13677" width="23" style="3" bestFit="1" customWidth="1"/>
    <col min="13678" max="13678" width="24.28515625" style="3" bestFit="1" customWidth="1"/>
    <col min="13679" max="13679" width="23" style="3" bestFit="1" customWidth="1"/>
    <col min="13680" max="13681" width="22.28515625" style="3" bestFit="1" customWidth="1"/>
    <col min="13682" max="13682" width="20.7109375" style="3" bestFit="1" customWidth="1"/>
    <col min="13683" max="13683" width="24.7109375" style="3" customWidth="1"/>
    <col min="13684" max="13686" width="22" style="3" customWidth="1"/>
    <col min="13687" max="13687" width="21.85546875" style="3" customWidth="1"/>
    <col min="13688" max="13688" width="19.7109375" style="3" customWidth="1"/>
    <col min="13689" max="13890" width="9" style="3" customWidth="1"/>
    <col min="13891" max="13891" width="12.42578125" style="3" customWidth="1"/>
    <col min="13892" max="13892" width="44.140625" style="3" customWidth="1"/>
    <col min="13893" max="13895" width="16.7109375" style="3"/>
    <col min="13896" max="13896" width="12.42578125" style="3" customWidth="1"/>
    <col min="13897" max="13897" width="44.140625" style="3" customWidth="1"/>
    <col min="13898" max="13898" width="21.7109375" style="3" customWidth="1"/>
    <col min="13899" max="13902" width="21" style="3" bestFit="1" customWidth="1"/>
    <col min="13903" max="13903" width="17.5703125" style="3" bestFit="1" customWidth="1"/>
    <col min="13904" max="13905" width="16.42578125" style="3" bestFit="1" customWidth="1"/>
    <col min="13906" max="13906" width="16.7109375" style="3" customWidth="1"/>
    <col min="13907" max="13907" width="16.42578125" style="3" bestFit="1" customWidth="1"/>
    <col min="13908" max="13908" width="13.28515625" style="3" customWidth="1"/>
    <col min="13909" max="13913" width="9.85546875" style="3" bestFit="1" customWidth="1"/>
    <col min="13914" max="13928" width="17.7109375" style="3" customWidth="1"/>
    <col min="13929" max="13930" width="25.28515625" style="3" customWidth="1"/>
    <col min="13931" max="13931" width="23" style="3" bestFit="1" customWidth="1"/>
    <col min="13932" max="13932" width="22.28515625" style="3" bestFit="1" customWidth="1"/>
    <col min="13933" max="13933" width="23" style="3" bestFit="1" customWidth="1"/>
    <col min="13934" max="13934" width="24.28515625" style="3" bestFit="1" customWidth="1"/>
    <col min="13935" max="13935" width="23" style="3" bestFit="1" customWidth="1"/>
    <col min="13936" max="13937" width="22.28515625" style="3" bestFit="1" customWidth="1"/>
    <col min="13938" max="13938" width="20.7109375" style="3" bestFit="1" customWidth="1"/>
    <col min="13939" max="13939" width="24.7109375" style="3" customWidth="1"/>
    <col min="13940" max="13942" width="22" style="3" customWidth="1"/>
    <col min="13943" max="13943" width="21.85546875" style="3" customWidth="1"/>
    <col min="13944" max="13944" width="19.7109375" style="3" customWidth="1"/>
    <col min="13945" max="14146" width="9" style="3" customWidth="1"/>
    <col min="14147" max="14147" width="12.42578125" style="3" customWidth="1"/>
    <col min="14148" max="14148" width="44.140625" style="3" customWidth="1"/>
    <col min="14149" max="14151" width="16.7109375" style="3"/>
    <col min="14152" max="14152" width="12.42578125" style="3" customWidth="1"/>
    <col min="14153" max="14153" width="44.140625" style="3" customWidth="1"/>
    <col min="14154" max="14154" width="21.7109375" style="3" customWidth="1"/>
    <col min="14155" max="14158" width="21" style="3" bestFit="1" customWidth="1"/>
    <col min="14159" max="14159" width="17.5703125" style="3" bestFit="1" customWidth="1"/>
    <col min="14160" max="14161" width="16.42578125" style="3" bestFit="1" customWidth="1"/>
    <col min="14162" max="14162" width="16.7109375" style="3" customWidth="1"/>
    <col min="14163" max="14163" width="16.42578125" style="3" bestFit="1" customWidth="1"/>
    <col min="14164" max="14164" width="13.28515625" style="3" customWidth="1"/>
    <col min="14165" max="14169" width="9.85546875" style="3" bestFit="1" customWidth="1"/>
    <col min="14170" max="14184" width="17.7109375" style="3" customWidth="1"/>
    <col min="14185" max="14186" width="25.28515625" style="3" customWidth="1"/>
    <col min="14187" max="14187" width="23" style="3" bestFit="1" customWidth="1"/>
    <col min="14188" max="14188" width="22.28515625" style="3" bestFit="1" customWidth="1"/>
    <col min="14189" max="14189" width="23" style="3" bestFit="1" customWidth="1"/>
    <col min="14190" max="14190" width="24.28515625" style="3" bestFit="1" customWidth="1"/>
    <col min="14191" max="14191" width="23" style="3" bestFit="1" customWidth="1"/>
    <col min="14192" max="14193" width="22.28515625" style="3" bestFit="1" customWidth="1"/>
    <col min="14194" max="14194" width="20.7109375" style="3" bestFit="1" customWidth="1"/>
    <col min="14195" max="14195" width="24.7109375" style="3" customWidth="1"/>
    <col min="14196" max="14198" width="22" style="3" customWidth="1"/>
    <col min="14199" max="14199" width="21.85546875" style="3" customWidth="1"/>
    <col min="14200" max="14200" width="19.7109375" style="3" customWidth="1"/>
    <col min="14201" max="14402" width="9" style="3" customWidth="1"/>
    <col min="14403" max="14403" width="12.42578125" style="3" customWidth="1"/>
    <col min="14404" max="14404" width="44.140625" style="3" customWidth="1"/>
    <col min="14405" max="14407" width="16.7109375" style="3"/>
    <col min="14408" max="14408" width="12.42578125" style="3" customWidth="1"/>
    <col min="14409" max="14409" width="44.140625" style="3" customWidth="1"/>
    <col min="14410" max="14410" width="21.7109375" style="3" customWidth="1"/>
    <col min="14411" max="14414" width="21" style="3" bestFit="1" customWidth="1"/>
    <col min="14415" max="14415" width="17.5703125" style="3" bestFit="1" customWidth="1"/>
    <col min="14416" max="14417" width="16.42578125" style="3" bestFit="1" customWidth="1"/>
    <col min="14418" max="14418" width="16.7109375" style="3" customWidth="1"/>
    <col min="14419" max="14419" width="16.42578125" style="3" bestFit="1" customWidth="1"/>
    <col min="14420" max="14420" width="13.28515625" style="3" customWidth="1"/>
    <col min="14421" max="14425" width="9.85546875" style="3" bestFit="1" customWidth="1"/>
    <col min="14426" max="14440" width="17.7109375" style="3" customWidth="1"/>
    <col min="14441" max="14442" width="25.28515625" style="3" customWidth="1"/>
    <col min="14443" max="14443" width="23" style="3" bestFit="1" customWidth="1"/>
    <col min="14444" max="14444" width="22.28515625" style="3" bestFit="1" customWidth="1"/>
    <col min="14445" max="14445" width="23" style="3" bestFit="1" customWidth="1"/>
    <col min="14446" max="14446" width="24.28515625" style="3" bestFit="1" customWidth="1"/>
    <col min="14447" max="14447" width="23" style="3" bestFit="1" customWidth="1"/>
    <col min="14448" max="14449" width="22.28515625" style="3" bestFit="1" customWidth="1"/>
    <col min="14450" max="14450" width="20.7109375" style="3" bestFit="1" customWidth="1"/>
    <col min="14451" max="14451" width="24.7109375" style="3" customWidth="1"/>
    <col min="14452" max="14454" width="22" style="3" customWidth="1"/>
    <col min="14455" max="14455" width="21.85546875" style="3" customWidth="1"/>
    <col min="14456" max="14456" width="19.7109375" style="3" customWidth="1"/>
    <col min="14457" max="14658" width="9" style="3" customWidth="1"/>
    <col min="14659" max="14659" width="12.42578125" style="3" customWidth="1"/>
    <col min="14660" max="14660" width="44.140625" style="3" customWidth="1"/>
    <col min="14661" max="14663" width="16.7109375" style="3"/>
    <col min="14664" max="14664" width="12.42578125" style="3" customWidth="1"/>
    <col min="14665" max="14665" width="44.140625" style="3" customWidth="1"/>
    <col min="14666" max="14666" width="21.7109375" style="3" customWidth="1"/>
    <col min="14667" max="14670" width="21" style="3" bestFit="1" customWidth="1"/>
    <col min="14671" max="14671" width="17.5703125" style="3" bestFit="1" customWidth="1"/>
    <col min="14672" max="14673" width="16.42578125" style="3" bestFit="1" customWidth="1"/>
    <col min="14674" max="14674" width="16.7109375" style="3" customWidth="1"/>
    <col min="14675" max="14675" width="16.42578125" style="3" bestFit="1" customWidth="1"/>
    <col min="14676" max="14676" width="13.28515625" style="3" customWidth="1"/>
    <col min="14677" max="14681" width="9.85546875" style="3" bestFit="1" customWidth="1"/>
    <col min="14682" max="14696" width="17.7109375" style="3" customWidth="1"/>
    <col min="14697" max="14698" width="25.28515625" style="3" customWidth="1"/>
    <col min="14699" max="14699" width="23" style="3" bestFit="1" customWidth="1"/>
    <col min="14700" max="14700" width="22.28515625" style="3" bestFit="1" customWidth="1"/>
    <col min="14701" max="14701" width="23" style="3" bestFit="1" customWidth="1"/>
    <col min="14702" max="14702" width="24.28515625" style="3" bestFit="1" customWidth="1"/>
    <col min="14703" max="14703" width="23" style="3" bestFit="1" customWidth="1"/>
    <col min="14704" max="14705" width="22.28515625" style="3" bestFit="1" customWidth="1"/>
    <col min="14706" max="14706" width="20.7109375" style="3" bestFit="1" customWidth="1"/>
    <col min="14707" max="14707" width="24.7109375" style="3" customWidth="1"/>
    <col min="14708" max="14710" width="22" style="3" customWidth="1"/>
    <col min="14711" max="14711" width="21.85546875" style="3" customWidth="1"/>
    <col min="14712" max="14712" width="19.7109375" style="3" customWidth="1"/>
    <col min="14713" max="14914" width="9" style="3" customWidth="1"/>
    <col min="14915" max="14915" width="12.42578125" style="3" customWidth="1"/>
    <col min="14916" max="14916" width="44.140625" style="3" customWidth="1"/>
    <col min="14917" max="14919" width="16.7109375" style="3"/>
    <col min="14920" max="14920" width="12.42578125" style="3" customWidth="1"/>
    <col min="14921" max="14921" width="44.140625" style="3" customWidth="1"/>
    <col min="14922" max="14922" width="21.7109375" style="3" customWidth="1"/>
    <col min="14923" max="14926" width="21" style="3" bestFit="1" customWidth="1"/>
    <col min="14927" max="14927" width="17.5703125" style="3" bestFit="1" customWidth="1"/>
    <col min="14928" max="14929" width="16.42578125" style="3" bestFit="1" customWidth="1"/>
    <col min="14930" max="14930" width="16.7109375" style="3" customWidth="1"/>
    <col min="14931" max="14931" width="16.42578125" style="3" bestFit="1" customWidth="1"/>
    <col min="14932" max="14932" width="13.28515625" style="3" customWidth="1"/>
    <col min="14933" max="14937" width="9.85546875" style="3" bestFit="1" customWidth="1"/>
    <col min="14938" max="14952" width="17.7109375" style="3" customWidth="1"/>
    <col min="14953" max="14954" width="25.28515625" style="3" customWidth="1"/>
    <col min="14955" max="14955" width="23" style="3" bestFit="1" customWidth="1"/>
    <col min="14956" max="14956" width="22.28515625" style="3" bestFit="1" customWidth="1"/>
    <col min="14957" max="14957" width="23" style="3" bestFit="1" customWidth="1"/>
    <col min="14958" max="14958" width="24.28515625" style="3" bestFit="1" customWidth="1"/>
    <col min="14959" max="14959" width="23" style="3" bestFit="1" customWidth="1"/>
    <col min="14960" max="14961" width="22.28515625" style="3" bestFit="1" customWidth="1"/>
    <col min="14962" max="14962" width="20.7109375" style="3" bestFit="1" customWidth="1"/>
    <col min="14963" max="14963" width="24.7109375" style="3" customWidth="1"/>
    <col min="14964" max="14966" width="22" style="3" customWidth="1"/>
    <col min="14967" max="14967" width="21.85546875" style="3" customWidth="1"/>
    <col min="14968" max="14968" width="19.7109375" style="3" customWidth="1"/>
    <col min="14969" max="15170" width="9" style="3" customWidth="1"/>
    <col min="15171" max="15171" width="12.42578125" style="3" customWidth="1"/>
    <col min="15172" max="15172" width="44.140625" style="3" customWidth="1"/>
    <col min="15173" max="15175" width="16.7109375" style="3"/>
    <col min="15176" max="15176" width="12.42578125" style="3" customWidth="1"/>
    <col min="15177" max="15177" width="44.140625" style="3" customWidth="1"/>
    <col min="15178" max="15178" width="21.7109375" style="3" customWidth="1"/>
    <col min="15179" max="15182" width="21" style="3" bestFit="1" customWidth="1"/>
    <col min="15183" max="15183" width="17.5703125" style="3" bestFit="1" customWidth="1"/>
    <col min="15184" max="15185" width="16.42578125" style="3" bestFit="1" customWidth="1"/>
    <col min="15186" max="15186" width="16.7109375" style="3" customWidth="1"/>
    <col min="15187" max="15187" width="16.42578125" style="3" bestFit="1" customWidth="1"/>
    <col min="15188" max="15188" width="13.28515625" style="3" customWidth="1"/>
    <col min="15189" max="15193" width="9.85546875" style="3" bestFit="1" customWidth="1"/>
    <col min="15194" max="15208" width="17.7109375" style="3" customWidth="1"/>
    <col min="15209" max="15210" width="25.28515625" style="3" customWidth="1"/>
    <col min="15211" max="15211" width="23" style="3" bestFit="1" customWidth="1"/>
    <col min="15212" max="15212" width="22.28515625" style="3" bestFit="1" customWidth="1"/>
    <col min="15213" max="15213" width="23" style="3" bestFit="1" customWidth="1"/>
    <col min="15214" max="15214" width="24.28515625" style="3" bestFit="1" customWidth="1"/>
    <col min="15215" max="15215" width="23" style="3" bestFit="1" customWidth="1"/>
    <col min="15216" max="15217" width="22.28515625" style="3" bestFit="1" customWidth="1"/>
    <col min="15218" max="15218" width="20.7109375" style="3" bestFit="1" customWidth="1"/>
    <col min="15219" max="15219" width="24.7109375" style="3" customWidth="1"/>
    <col min="15220" max="15222" width="22" style="3" customWidth="1"/>
    <col min="15223" max="15223" width="21.85546875" style="3" customWidth="1"/>
    <col min="15224" max="15224" width="19.7109375" style="3" customWidth="1"/>
    <col min="15225" max="15426" width="9" style="3" customWidth="1"/>
    <col min="15427" max="15427" width="12.42578125" style="3" customWidth="1"/>
    <col min="15428" max="15428" width="44.140625" style="3" customWidth="1"/>
    <col min="15429" max="15431" width="16.7109375" style="3"/>
    <col min="15432" max="15432" width="12.42578125" style="3" customWidth="1"/>
    <col min="15433" max="15433" width="44.140625" style="3" customWidth="1"/>
    <col min="15434" max="15434" width="21.7109375" style="3" customWidth="1"/>
    <col min="15435" max="15438" width="21" style="3" bestFit="1" customWidth="1"/>
    <col min="15439" max="15439" width="17.5703125" style="3" bestFit="1" customWidth="1"/>
    <col min="15440" max="15441" width="16.42578125" style="3" bestFit="1" customWidth="1"/>
    <col min="15442" max="15442" width="16.7109375" style="3" customWidth="1"/>
    <col min="15443" max="15443" width="16.42578125" style="3" bestFit="1" customWidth="1"/>
    <col min="15444" max="15444" width="13.28515625" style="3" customWidth="1"/>
    <col min="15445" max="15449" width="9.85546875" style="3" bestFit="1" customWidth="1"/>
    <col min="15450" max="15464" width="17.7109375" style="3" customWidth="1"/>
    <col min="15465" max="15466" width="25.28515625" style="3" customWidth="1"/>
    <col min="15467" max="15467" width="23" style="3" bestFit="1" customWidth="1"/>
    <col min="15468" max="15468" width="22.28515625" style="3" bestFit="1" customWidth="1"/>
    <col min="15469" max="15469" width="23" style="3" bestFit="1" customWidth="1"/>
    <col min="15470" max="15470" width="24.28515625" style="3" bestFit="1" customWidth="1"/>
    <col min="15471" max="15471" width="23" style="3" bestFit="1" customWidth="1"/>
    <col min="15472" max="15473" width="22.28515625" style="3" bestFit="1" customWidth="1"/>
    <col min="15474" max="15474" width="20.7109375" style="3" bestFit="1" customWidth="1"/>
    <col min="15475" max="15475" width="24.7109375" style="3" customWidth="1"/>
    <col min="15476" max="15478" width="22" style="3" customWidth="1"/>
    <col min="15479" max="15479" width="21.85546875" style="3" customWidth="1"/>
    <col min="15480" max="15480" width="19.7109375" style="3" customWidth="1"/>
    <col min="15481" max="15682" width="9" style="3" customWidth="1"/>
    <col min="15683" max="15683" width="12.42578125" style="3" customWidth="1"/>
    <col min="15684" max="15684" width="44.140625" style="3" customWidth="1"/>
    <col min="15685" max="15687" width="16.7109375" style="3"/>
    <col min="15688" max="15688" width="12.42578125" style="3" customWidth="1"/>
    <col min="15689" max="15689" width="44.140625" style="3" customWidth="1"/>
    <col min="15690" max="15690" width="21.7109375" style="3" customWidth="1"/>
    <col min="15691" max="15694" width="21" style="3" bestFit="1" customWidth="1"/>
    <col min="15695" max="15695" width="17.5703125" style="3" bestFit="1" customWidth="1"/>
    <col min="15696" max="15697" width="16.42578125" style="3" bestFit="1" customWidth="1"/>
    <col min="15698" max="15698" width="16.7109375" style="3" customWidth="1"/>
    <col min="15699" max="15699" width="16.42578125" style="3" bestFit="1" customWidth="1"/>
    <col min="15700" max="15700" width="13.28515625" style="3" customWidth="1"/>
    <col min="15701" max="15705" width="9.85546875" style="3" bestFit="1" customWidth="1"/>
    <col min="15706" max="15720" width="17.7109375" style="3" customWidth="1"/>
    <col min="15721" max="15722" width="25.28515625" style="3" customWidth="1"/>
    <col min="15723" max="15723" width="23" style="3" bestFit="1" customWidth="1"/>
    <col min="15724" max="15724" width="22.28515625" style="3" bestFit="1" customWidth="1"/>
    <col min="15725" max="15725" width="23" style="3" bestFit="1" customWidth="1"/>
    <col min="15726" max="15726" width="24.28515625" style="3" bestFit="1" customWidth="1"/>
    <col min="15727" max="15727" width="23" style="3" bestFit="1" customWidth="1"/>
    <col min="15728" max="15729" width="22.28515625" style="3" bestFit="1" customWidth="1"/>
    <col min="15730" max="15730" width="20.7109375" style="3" bestFit="1" customWidth="1"/>
    <col min="15731" max="15731" width="24.7109375" style="3" customWidth="1"/>
    <col min="15732" max="15734" width="22" style="3" customWidth="1"/>
    <col min="15735" max="15735" width="21.85546875" style="3" customWidth="1"/>
    <col min="15736" max="15736" width="19.7109375" style="3" customWidth="1"/>
    <col min="15737" max="15938" width="9" style="3" customWidth="1"/>
    <col min="15939" max="15939" width="12.42578125" style="3" customWidth="1"/>
    <col min="15940" max="15940" width="44.140625" style="3" customWidth="1"/>
    <col min="15941" max="15943" width="16.7109375" style="3"/>
    <col min="15944" max="15944" width="12.42578125" style="3" customWidth="1"/>
    <col min="15945" max="15945" width="44.140625" style="3" customWidth="1"/>
    <col min="15946" max="15946" width="21.7109375" style="3" customWidth="1"/>
    <col min="15947" max="15950" width="21" style="3" bestFit="1" customWidth="1"/>
    <col min="15951" max="15951" width="17.5703125" style="3" bestFit="1" customWidth="1"/>
    <col min="15952" max="15953" width="16.42578125" style="3" bestFit="1" customWidth="1"/>
    <col min="15954" max="15954" width="16.7109375" style="3" customWidth="1"/>
    <col min="15955" max="15955" width="16.42578125" style="3" bestFit="1" customWidth="1"/>
    <col min="15956" max="15956" width="13.28515625" style="3" customWidth="1"/>
    <col min="15957" max="15961" width="9.85546875" style="3" bestFit="1" customWidth="1"/>
    <col min="15962" max="15976" width="17.7109375" style="3" customWidth="1"/>
    <col min="15977" max="15978" width="25.28515625" style="3" customWidth="1"/>
    <col min="15979" max="15979" width="23" style="3" bestFit="1" customWidth="1"/>
    <col min="15980" max="15980" width="22.28515625" style="3" bestFit="1" customWidth="1"/>
    <col min="15981" max="15981" width="23" style="3" bestFit="1" customWidth="1"/>
    <col min="15982" max="15982" width="24.28515625" style="3" bestFit="1" customWidth="1"/>
    <col min="15983" max="15983" width="23" style="3" bestFit="1" customWidth="1"/>
    <col min="15984" max="15985" width="22.28515625" style="3" bestFit="1" customWidth="1"/>
    <col min="15986" max="15986" width="20.7109375" style="3" bestFit="1" customWidth="1"/>
    <col min="15987" max="15987" width="24.7109375" style="3" customWidth="1"/>
    <col min="15988" max="15990" width="22" style="3" customWidth="1"/>
    <col min="15991" max="15991" width="21.85546875" style="3" customWidth="1"/>
    <col min="15992" max="15992" width="19.7109375" style="3" customWidth="1"/>
    <col min="15993" max="16194" width="9" style="3" customWidth="1"/>
    <col min="16195" max="16195" width="12.42578125" style="3" customWidth="1"/>
    <col min="16196" max="16196" width="44.140625" style="3" customWidth="1"/>
    <col min="16197" max="16384" width="16.7109375" style="3"/>
  </cols>
  <sheetData>
    <row r="1" spans="1:152" x14ac:dyDescent="0.25">
      <c r="A1" s="29"/>
      <c r="B1" s="1"/>
      <c r="C1" s="47"/>
      <c r="D1" s="47"/>
      <c r="E1" s="96"/>
      <c r="F1" s="47"/>
      <c r="G1" s="47"/>
      <c r="H1" s="2"/>
      <c r="I1" s="2"/>
      <c r="J1" s="2"/>
      <c r="K1" s="2"/>
      <c r="L1" s="2"/>
    </row>
    <row r="2" spans="1:152" s="49" customFormat="1" ht="39" customHeight="1" thickBot="1" x14ac:dyDescent="0.3">
      <c r="A2" s="117" t="s">
        <v>46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</row>
    <row r="3" spans="1:152" s="61" customFormat="1" ht="35.25" customHeight="1" thickBot="1" x14ac:dyDescent="0.3">
      <c r="A3" s="131" t="s">
        <v>32</v>
      </c>
      <c r="B3" s="132"/>
      <c r="C3" s="133" t="s">
        <v>43</v>
      </c>
      <c r="D3" s="133"/>
      <c r="E3" s="133"/>
      <c r="F3" s="133"/>
      <c r="G3" s="133"/>
      <c r="H3" s="133"/>
      <c r="I3" s="133"/>
      <c r="J3" s="133"/>
      <c r="K3" s="133"/>
      <c r="L3" s="134"/>
    </row>
    <row r="4" spans="1:152" ht="28.5" customHeight="1" x14ac:dyDescent="0.25">
      <c r="A4" s="125" t="s">
        <v>28</v>
      </c>
      <c r="B4" s="126"/>
      <c r="C4" s="127" t="s">
        <v>48</v>
      </c>
      <c r="D4" s="128"/>
      <c r="E4" s="128"/>
      <c r="F4" s="128"/>
      <c r="G4" s="128"/>
      <c r="H4" s="129"/>
      <c r="I4" s="129"/>
      <c r="J4" s="129"/>
      <c r="K4" s="129"/>
      <c r="L4" s="130"/>
    </row>
    <row r="5" spans="1:152" ht="15.75" customHeight="1" x14ac:dyDescent="0.25">
      <c r="A5" s="119" t="s">
        <v>0</v>
      </c>
      <c r="B5" s="120" t="s">
        <v>1</v>
      </c>
      <c r="C5" s="122" t="s">
        <v>22</v>
      </c>
      <c r="D5" s="123"/>
      <c r="E5" s="123"/>
      <c r="F5" s="123"/>
      <c r="G5" s="124"/>
      <c r="H5" s="122" t="s">
        <v>29</v>
      </c>
      <c r="I5" s="123"/>
      <c r="J5" s="123"/>
      <c r="K5" s="123"/>
      <c r="L5" s="124"/>
    </row>
    <row r="6" spans="1:152" ht="31.5" customHeight="1" x14ac:dyDescent="0.25">
      <c r="A6" s="119"/>
      <c r="B6" s="121"/>
      <c r="C6" s="36" t="s">
        <v>2</v>
      </c>
      <c r="D6" s="4" t="s">
        <v>3</v>
      </c>
      <c r="E6" s="5" t="s">
        <v>4</v>
      </c>
      <c r="F6" s="5" t="s">
        <v>5</v>
      </c>
      <c r="G6" s="6" t="s">
        <v>6</v>
      </c>
      <c r="H6" s="36" t="s">
        <v>2</v>
      </c>
      <c r="I6" s="4" t="s">
        <v>3</v>
      </c>
      <c r="J6" s="5" t="s">
        <v>4</v>
      </c>
      <c r="K6" s="5" t="s">
        <v>5</v>
      </c>
      <c r="L6" s="6" t="s">
        <v>6</v>
      </c>
    </row>
    <row r="7" spans="1:152" s="9" customFormat="1" x14ac:dyDescent="0.25">
      <c r="A7" s="7">
        <v>1</v>
      </c>
      <c r="B7" s="31">
        <v>2</v>
      </c>
      <c r="C7" s="7">
        <f>B7+1</f>
        <v>3</v>
      </c>
      <c r="D7" s="8">
        <f t="shared" ref="D7:G7" si="0">C7+1</f>
        <v>4</v>
      </c>
      <c r="E7" s="8">
        <f t="shared" si="0"/>
        <v>5</v>
      </c>
      <c r="F7" s="8">
        <f t="shared" si="0"/>
        <v>6</v>
      </c>
      <c r="G7" s="37">
        <f t="shared" si="0"/>
        <v>7</v>
      </c>
      <c r="H7" s="7">
        <f>G7+1</f>
        <v>8</v>
      </c>
      <c r="I7" s="8">
        <f t="shared" ref="I7:L7" si="1">H7+1</f>
        <v>9</v>
      </c>
      <c r="J7" s="8">
        <f t="shared" si="1"/>
        <v>10</v>
      </c>
      <c r="K7" s="8">
        <f t="shared" si="1"/>
        <v>11</v>
      </c>
      <c r="L7" s="37">
        <f t="shared" si="1"/>
        <v>12</v>
      </c>
    </row>
    <row r="8" spans="1:152" s="9" customFormat="1" ht="18.75" x14ac:dyDescent="0.25">
      <c r="A8" s="28"/>
      <c r="B8" s="32" t="s">
        <v>34</v>
      </c>
      <c r="C8" s="69">
        <f>G8+F8+E8</f>
        <v>154.75891808467705</v>
      </c>
      <c r="D8" s="99"/>
      <c r="E8" s="99">
        <f>E9</f>
        <v>1.2572242659674291</v>
      </c>
      <c r="F8" s="99">
        <f>F10+F9</f>
        <v>29.32237346752256</v>
      </c>
      <c r="G8" s="100">
        <f>G10+G14+G9</f>
        <v>124.17932035118704</v>
      </c>
      <c r="H8" s="93">
        <f>L8+K8+J8</f>
        <v>51.586306028225678</v>
      </c>
      <c r="I8" s="94"/>
      <c r="J8" s="94">
        <f>J9</f>
        <v>0.41907475532247634</v>
      </c>
      <c r="K8" s="94">
        <f>F8/3000*1000</f>
        <v>9.7741244891741861</v>
      </c>
      <c r="L8" s="95">
        <f>G8/3000*1000</f>
        <v>41.393106783729017</v>
      </c>
      <c r="P8" s="3"/>
      <c r="Q8" s="3"/>
      <c r="R8" s="3"/>
      <c r="S8" s="3"/>
      <c r="T8" s="3"/>
      <c r="U8" s="3"/>
      <c r="V8" s="3"/>
      <c r="W8" s="3"/>
      <c r="X8" s="3"/>
    </row>
    <row r="9" spans="1:152" s="9" customFormat="1" ht="18.75" x14ac:dyDescent="0.25">
      <c r="A9" s="60"/>
      <c r="B9" s="62" t="s">
        <v>31</v>
      </c>
      <c r="C9" s="110">
        <f>G9+F9+E9</f>
        <v>29.439037384677036</v>
      </c>
      <c r="D9" s="111"/>
      <c r="E9" s="111">
        <v>1.2572242659674291</v>
      </c>
      <c r="F9" s="111">
        <v>5.2413218675225579</v>
      </c>
      <c r="G9" s="112">
        <v>22.940491251187048</v>
      </c>
      <c r="H9" s="113">
        <f>H8-H68</f>
        <v>9.813012461559012</v>
      </c>
      <c r="I9" s="114"/>
      <c r="J9" s="114">
        <f>E9/3000*1000</f>
        <v>0.41907475532247634</v>
      </c>
      <c r="K9" s="114">
        <f>F9/3000*1000</f>
        <v>1.7471072891741861</v>
      </c>
      <c r="L9" s="115">
        <f>G9/3000*1000</f>
        <v>7.6468304170623496</v>
      </c>
    </row>
    <row r="10" spans="1:152" s="9" customFormat="1" ht="40.5" customHeight="1" x14ac:dyDescent="0.25">
      <c r="A10" s="28" t="s">
        <v>14</v>
      </c>
      <c r="B10" s="32" t="s">
        <v>23</v>
      </c>
      <c r="C10" s="106">
        <f t="shared" ref="C10" si="2">D10+E10+F10+G10</f>
        <v>62.2682085</v>
      </c>
      <c r="D10" s="107">
        <f>D11+D12+D13</f>
        <v>0</v>
      </c>
      <c r="E10" s="107">
        <f t="shared" ref="E10:G10" si="3">E11+E12+E13</f>
        <v>0</v>
      </c>
      <c r="F10" s="107">
        <f t="shared" si="3"/>
        <v>24.081051600000002</v>
      </c>
      <c r="G10" s="104">
        <f t="shared" si="3"/>
        <v>38.187156899999998</v>
      </c>
      <c r="H10" s="92">
        <f t="shared" ref="H10" si="4">SUM(I10:L10)</f>
        <v>20.756069499999999</v>
      </c>
      <c r="I10" s="72">
        <f>I11+I12+I13</f>
        <v>0</v>
      </c>
      <c r="J10" s="72">
        <f t="shared" ref="J10" si="5">J11+J12+J13</f>
        <v>0</v>
      </c>
      <c r="K10" s="72">
        <f t="shared" ref="K10" si="6">K11+K12+K13</f>
        <v>8.0270171999999995</v>
      </c>
      <c r="L10" s="70">
        <f t="shared" ref="L10" si="7">L11+L12+L13</f>
        <v>12.729052299999999</v>
      </c>
    </row>
    <row r="11" spans="1:152" s="12" customFormat="1" ht="18.75" x14ac:dyDescent="0.25">
      <c r="A11" s="11"/>
      <c r="B11" s="33" t="s">
        <v>45</v>
      </c>
      <c r="C11" s="73">
        <f t="shared" ref="C11:C13" si="8">SUM(D11:G11)</f>
        <v>54.047524299999999</v>
      </c>
      <c r="D11" s="74"/>
      <c r="E11" s="74"/>
      <c r="F11" s="74">
        <f>16.924899+3.9577354</f>
        <v>20.882634400000001</v>
      </c>
      <c r="G11" s="75">
        <f>26.9333327+6.2315572</f>
        <v>33.164889899999999</v>
      </c>
      <c r="H11" s="73">
        <f t="shared" ref="H11:H13" si="9">SUM(I11:L11)</f>
        <v>18.015841433333332</v>
      </c>
      <c r="I11" s="74"/>
      <c r="J11" s="74"/>
      <c r="K11" s="74">
        <f>F11/3000*1000</f>
        <v>6.9608781333333329</v>
      </c>
      <c r="L11" s="75">
        <f>G11/3000*1000</f>
        <v>11.054963299999999</v>
      </c>
      <c r="N11" s="10"/>
      <c r="O11" s="9"/>
      <c r="P11" s="9"/>
      <c r="Q11" s="10"/>
      <c r="R11" s="10"/>
      <c r="S11" s="10"/>
      <c r="T11" s="10"/>
      <c r="U11" s="10"/>
      <c r="V11" s="10"/>
      <c r="W11" s="10"/>
      <c r="X11" s="10"/>
      <c r="Y11" s="9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</row>
    <row r="12" spans="1:152" s="12" customFormat="1" ht="18.75" x14ac:dyDescent="0.25">
      <c r="A12" s="11"/>
      <c r="B12" s="33" t="s">
        <v>8</v>
      </c>
      <c r="C12" s="73">
        <f t="shared" si="8"/>
        <v>8.2206842000000009</v>
      </c>
      <c r="D12" s="74"/>
      <c r="E12" s="74"/>
      <c r="F12" s="74">
        <v>3.1984172000000002</v>
      </c>
      <c r="G12" s="75">
        <v>5.0222670000000003</v>
      </c>
      <c r="H12" s="73">
        <f t="shared" si="9"/>
        <v>2.740228066666667</v>
      </c>
      <c r="I12" s="74"/>
      <c r="J12" s="74"/>
      <c r="K12" s="74">
        <f>F12/3000*1000</f>
        <v>1.0661390666666668</v>
      </c>
      <c r="L12" s="75">
        <f>G12/3000*1000</f>
        <v>1.6740890000000002</v>
      </c>
      <c r="N12" s="66"/>
      <c r="O12" s="9"/>
      <c r="P12" s="9"/>
      <c r="Q12" s="10"/>
      <c r="R12" s="10"/>
      <c r="S12" s="10"/>
      <c r="T12" s="10"/>
      <c r="U12" s="10"/>
      <c r="V12" s="10"/>
      <c r="W12" s="10"/>
      <c r="X12" s="10"/>
      <c r="Y12" s="9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</row>
    <row r="13" spans="1:152" s="14" customFormat="1" ht="18.75" x14ac:dyDescent="0.25">
      <c r="A13" s="11"/>
      <c r="B13" s="33" t="s">
        <v>9</v>
      </c>
      <c r="C13" s="73">
        <f t="shared" si="8"/>
        <v>0</v>
      </c>
      <c r="D13" s="74"/>
      <c r="E13" s="74"/>
      <c r="F13" s="74"/>
      <c r="G13" s="74"/>
      <c r="H13" s="73">
        <f t="shared" si="9"/>
        <v>0</v>
      </c>
      <c r="I13" s="74"/>
      <c r="J13" s="74"/>
      <c r="K13" s="74"/>
      <c r="L13" s="75"/>
      <c r="M13" s="101">
        <f>(C18+C20)/C14</f>
        <v>0.21165912392724776</v>
      </c>
      <c r="N13" s="13" t="s">
        <v>35</v>
      </c>
      <c r="O13" s="9"/>
      <c r="P13" s="9"/>
      <c r="Q13" s="13"/>
      <c r="R13" s="13"/>
      <c r="S13" s="13"/>
      <c r="T13" s="13" t="s">
        <v>36</v>
      </c>
      <c r="U13" s="13"/>
      <c r="V13" s="13"/>
      <c r="W13" s="13"/>
      <c r="X13" s="13"/>
      <c r="Y13" s="9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</row>
    <row r="14" spans="1:152" s="18" customFormat="1" ht="32.25" customHeight="1" x14ac:dyDescent="0.25">
      <c r="A14" s="26" t="s">
        <v>24</v>
      </c>
      <c r="B14" s="34" t="s">
        <v>10</v>
      </c>
      <c r="C14" s="108">
        <f t="shared" ref="C14:C58" si="10">D14+E14+F14+G14</f>
        <v>63.051672199999999</v>
      </c>
      <c r="D14" s="109">
        <f>D15+D16+D19</f>
        <v>0</v>
      </c>
      <c r="E14" s="109">
        <f t="shared" ref="E14:G14" si="11">E15+E16+E19</f>
        <v>0</v>
      </c>
      <c r="F14" s="109">
        <f t="shared" si="11"/>
        <v>0</v>
      </c>
      <c r="G14" s="105">
        <f t="shared" si="11"/>
        <v>63.051672199999999</v>
      </c>
      <c r="H14" s="76">
        <f t="shared" ref="H14:H67" si="12">I14+J14+K14+L14</f>
        <v>21.017224066666671</v>
      </c>
      <c r="I14" s="77">
        <f>I15+I16+I19</f>
        <v>0</v>
      </c>
      <c r="J14" s="77">
        <f t="shared" ref="J14:L14" si="13">J15+J16+J19</f>
        <v>0</v>
      </c>
      <c r="K14" s="77">
        <f t="shared" si="13"/>
        <v>0</v>
      </c>
      <c r="L14" s="78">
        <f t="shared" si="13"/>
        <v>21.017224066666671</v>
      </c>
      <c r="M14" s="102">
        <f>N14/C14</f>
        <v>0.61113085593945593</v>
      </c>
      <c r="N14" s="52">
        <f t="shared" ref="N14:R22" si="14">C23+C50</f>
        <v>38.532822400000001</v>
      </c>
      <c r="O14" s="53">
        <f t="shared" si="14"/>
        <v>0</v>
      </c>
      <c r="P14" s="53">
        <f t="shared" si="14"/>
        <v>0</v>
      </c>
      <c r="Q14" s="53">
        <f t="shared" si="14"/>
        <v>0</v>
      </c>
      <c r="R14" s="54">
        <f t="shared" si="14"/>
        <v>38.532822400000001</v>
      </c>
      <c r="S14" s="17"/>
      <c r="T14" s="52">
        <f t="shared" ref="T14:X22" si="15">C14-N14</f>
        <v>24.518849799999998</v>
      </c>
      <c r="U14" s="53">
        <f t="shared" si="15"/>
        <v>0</v>
      </c>
      <c r="V14" s="53">
        <f t="shared" si="15"/>
        <v>0</v>
      </c>
      <c r="W14" s="53">
        <f t="shared" si="15"/>
        <v>0</v>
      </c>
      <c r="X14" s="54">
        <f t="shared" si="15"/>
        <v>24.518849799999998</v>
      </c>
      <c r="Y14" s="9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</row>
    <row r="15" spans="1:152" s="18" customFormat="1" ht="18.75" x14ac:dyDescent="0.25">
      <c r="A15" s="42"/>
      <c r="B15" s="43" t="s">
        <v>11</v>
      </c>
      <c r="C15" s="71">
        <f t="shared" si="10"/>
        <v>26.421052800000002</v>
      </c>
      <c r="D15" s="74">
        <f>D24+D33+D42+D51+D60</f>
        <v>0</v>
      </c>
      <c r="E15" s="74">
        <f>E24+E33+E42+E51+E60</f>
        <v>0</v>
      </c>
      <c r="F15" s="74">
        <f t="shared" ref="F15:G15" si="16">F24+F33+F42+F51+F60</f>
        <v>0</v>
      </c>
      <c r="G15" s="75">
        <f t="shared" si="16"/>
        <v>26.421052800000002</v>
      </c>
      <c r="H15" s="71">
        <f t="shared" si="12"/>
        <v>8.8070176000000018</v>
      </c>
      <c r="I15" s="74">
        <f>I24+I33+I42+I51+I60</f>
        <v>0</v>
      </c>
      <c r="J15" s="74">
        <f t="shared" ref="J15:K15" si="17">J24+J33+J42+J51+J60</f>
        <v>0</v>
      </c>
      <c r="K15" s="74">
        <f t="shared" si="17"/>
        <v>0</v>
      </c>
      <c r="L15" s="75">
        <f>G15/3000*1000</f>
        <v>8.8070176000000018</v>
      </c>
      <c r="M15" s="3"/>
      <c r="N15" s="55">
        <f t="shared" si="14"/>
        <v>18.375433900000001</v>
      </c>
      <c r="O15" s="50">
        <f t="shared" si="14"/>
        <v>0</v>
      </c>
      <c r="P15" s="50">
        <f t="shared" si="14"/>
        <v>0</v>
      </c>
      <c r="Q15" s="50">
        <f t="shared" si="14"/>
        <v>0</v>
      </c>
      <c r="R15" s="51">
        <f t="shared" si="14"/>
        <v>18.375433900000001</v>
      </c>
      <c r="S15" s="17"/>
      <c r="T15" s="55">
        <f t="shared" si="15"/>
        <v>8.0456189000000009</v>
      </c>
      <c r="U15" s="50">
        <f t="shared" si="15"/>
        <v>0</v>
      </c>
      <c r="V15" s="50">
        <f t="shared" si="15"/>
        <v>0</v>
      </c>
      <c r="W15" s="50">
        <f t="shared" si="15"/>
        <v>0</v>
      </c>
      <c r="X15" s="51">
        <f t="shared" si="15"/>
        <v>8.0456189000000009</v>
      </c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</row>
    <row r="16" spans="1:152" s="18" customFormat="1" ht="18.75" x14ac:dyDescent="0.25">
      <c r="A16" s="27"/>
      <c r="B16" s="40" t="s">
        <v>12</v>
      </c>
      <c r="C16" s="79">
        <f t="shared" si="10"/>
        <v>36.6306194</v>
      </c>
      <c r="D16" s="80">
        <f>D17+D18</f>
        <v>0</v>
      </c>
      <c r="E16" s="80">
        <f t="shared" ref="E16:G16" si="18">E17+E18</f>
        <v>0</v>
      </c>
      <c r="F16" s="80">
        <f t="shared" si="18"/>
        <v>0</v>
      </c>
      <c r="G16" s="81">
        <f t="shared" si="18"/>
        <v>36.6306194</v>
      </c>
      <c r="H16" s="79">
        <f t="shared" si="12"/>
        <v>12.210206466666667</v>
      </c>
      <c r="I16" s="80">
        <f>I17+I18</f>
        <v>0</v>
      </c>
      <c r="J16" s="80">
        <f t="shared" ref="J16:L16" si="19">J17+J18</f>
        <v>0</v>
      </c>
      <c r="K16" s="80">
        <f t="shared" si="19"/>
        <v>0</v>
      </c>
      <c r="L16" s="81">
        <f t="shared" si="19"/>
        <v>12.210206466666667</v>
      </c>
      <c r="M16" s="3"/>
      <c r="N16" s="56">
        <f t="shared" si="14"/>
        <v>20.1573885</v>
      </c>
      <c r="O16" s="57">
        <f t="shared" si="14"/>
        <v>0</v>
      </c>
      <c r="P16" s="57">
        <f t="shared" si="14"/>
        <v>0</v>
      </c>
      <c r="Q16" s="57">
        <f t="shared" si="14"/>
        <v>0</v>
      </c>
      <c r="R16" s="58">
        <f t="shared" si="14"/>
        <v>20.1573885</v>
      </c>
      <c r="S16" s="17"/>
      <c r="T16" s="56">
        <f t="shared" si="15"/>
        <v>16.473230900000001</v>
      </c>
      <c r="U16" s="57">
        <f t="shared" si="15"/>
        <v>0</v>
      </c>
      <c r="V16" s="57">
        <f t="shared" si="15"/>
        <v>0</v>
      </c>
      <c r="W16" s="57">
        <f t="shared" si="15"/>
        <v>0</v>
      </c>
      <c r="X16" s="58">
        <f t="shared" si="15"/>
        <v>16.473230900000001</v>
      </c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</row>
    <row r="17" spans="1:73" s="18" customFormat="1" ht="15.75" customHeight="1" x14ac:dyDescent="0.25">
      <c r="A17" s="42"/>
      <c r="B17" s="44" t="s">
        <v>16</v>
      </c>
      <c r="C17" s="82">
        <f t="shared" si="10"/>
        <v>23.285157699999999</v>
      </c>
      <c r="D17" s="74">
        <f>D26+D35+D44+D53+D62</f>
        <v>0</v>
      </c>
      <c r="E17" s="74">
        <f t="shared" ref="E17:G18" si="20">E26+E35+E44+E53+E62</f>
        <v>0</v>
      </c>
      <c r="F17" s="74">
        <f t="shared" si="20"/>
        <v>0</v>
      </c>
      <c r="G17" s="75">
        <f t="shared" si="20"/>
        <v>23.285157699999999</v>
      </c>
      <c r="H17" s="82">
        <f t="shared" si="12"/>
        <v>7.7617192333333334</v>
      </c>
      <c r="I17" s="74">
        <f>I26+I35+I44+I53+I62</f>
        <v>0</v>
      </c>
      <c r="J17" s="74">
        <f t="shared" ref="J17:K18" si="21">J26+J35+J44+J53+J62</f>
        <v>0</v>
      </c>
      <c r="K17" s="74">
        <f t="shared" si="21"/>
        <v>0</v>
      </c>
      <c r="L17" s="75">
        <f>G17/3000*1000</f>
        <v>7.7617192333333334</v>
      </c>
      <c r="M17" s="3"/>
      <c r="N17" s="59">
        <f t="shared" si="14"/>
        <v>12.587479500000001</v>
      </c>
      <c r="O17" s="50">
        <f t="shared" si="14"/>
        <v>0</v>
      </c>
      <c r="P17" s="50">
        <f t="shared" si="14"/>
        <v>0</v>
      </c>
      <c r="Q17" s="50">
        <f t="shared" si="14"/>
        <v>0</v>
      </c>
      <c r="R17" s="51">
        <f t="shared" si="14"/>
        <v>12.587479500000001</v>
      </c>
      <c r="S17" s="17"/>
      <c r="T17" s="59">
        <f t="shared" si="15"/>
        <v>10.697678199999999</v>
      </c>
      <c r="U17" s="50">
        <f t="shared" si="15"/>
        <v>0</v>
      </c>
      <c r="V17" s="50">
        <f t="shared" si="15"/>
        <v>0</v>
      </c>
      <c r="W17" s="50">
        <f t="shared" si="15"/>
        <v>0</v>
      </c>
      <c r="X17" s="51">
        <f t="shared" si="15"/>
        <v>10.697678199999999</v>
      </c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</row>
    <row r="18" spans="1:73" s="18" customFormat="1" ht="15.75" customHeight="1" x14ac:dyDescent="0.25">
      <c r="A18" s="42"/>
      <c r="B18" s="44" t="s">
        <v>17</v>
      </c>
      <c r="C18" s="82">
        <f t="shared" si="10"/>
        <v>13.345461700000001</v>
      </c>
      <c r="D18" s="74">
        <f>D27+D36+D45+D54+D63</f>
        <v>0</v>
      </c>
      <c r="E18" s="74">
        <f t="shared" si="20"/>
        <v>0</v>
      </c>
      <c r="F18" s="74">
        <f t="shared" si="20"/>
        <v>0</v>
      </c>
      <c r="G18" s="75">
        <f t="shared" si="20"/>
        <v>13.345461700000001</v>
      </c>
      <c r="H18" s="82">
        <f t="shared" si="12"/>
        <v>4.4484872333333341</v>
      </c>
      <c r="I18" s="74">
        <f>I27+I36+I45+I54+I63</f>
        <v>0</v>
      </c>
      <c r="J18" s="74">
        <f t="shared" si="21"/>
        <v>0</v>
      </c>
      <c r="K18" s="74">
        <f t="shared" si="21"/>
        <v>0</v>
      </c>
      <c r="L18" s="75">
        <f>G18/3000*1000</f>
        <v>4.4484872333333341</v>
      </c>
      <c r="M18" s="3"/>
      <c r="N18" s="59">
        <f t="shared" si="14"/>
        <v>7.569909</v>
      </c>
      <c r="O18" s="50">
        <f t="shared" si="14"/>
        <v>0</v>
      </c>
      <c r="P18" s="50">
        <f t="shared" si="14"/>
        <v>0</v>
      </c>
      <c r="Q18" s="50">
        <f t="shared" si="14"/>
        <v>0</v>
      </c>
      <c r="R18" s="51">
        <f t="shared" si="14"/>
        <v>7.569909</v>
      </c>
      <c r="S18" s="17"/>
      <c r="T18" s="59">
        <f t="shared" si="15"/>
        <v>5.7755527000000013</v>
      </c>
      <c r="U18" s="50">
        <f t="shared" si="15"/>
        <v>0</v>
      </c>
      <c r="V18" s="50">
        <f t="shared" si="15"/>
        <v>0</v>
      </c>
      <c r="W18" s="50">
        <f t="shared" si="15"/>
        <v>0</v>
      </c>
      <c r="X18" s="51">
        <f t="shared" si="15"/>
        <v>5.7755527000000013</v>
      </c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</row>
    <row r="19" spans="1:73" s="18" customFormat="1" ht="15.75" customHeight="1" x14ac:dyDescent="0.25">
      <c r="A19" s="27"/>
      <c r="B19" s="40" t="s">
        <v>13</v>
      </c>
      <c r="C19" s="79">
        <f t="shared" si="10"/>
        <v>0</v>
      </c>
      <c r="D19" s="80">
        <f>D20+D21+D22</f>
        <v>0</v>
      </c>
      <c r="E19" s="80">
        <f t="shared" ref="E19:G19" si="22">E20+E21+E22</f>
        <v>0</v>
      </c>
      <c r="F19" s="80">
        <f t="shared" si="22"/>
        <v>0</v>
      </c>
      <c r="G19" s="81">
        <f t="shared" si="22"/>
        <v>0</v>
      </c>
      <c r="H19" s="79">
        <f t="shared" si="12"/>
        <v>0</v>
      </c>
      <c r="I19" s="80">
        <f>I20+I21+I22</f>
        <v>0</v>
      </c>
      <c r="J19" s="80">
        <f t="shared" ref="J19:L19" si="23">J20+J21+J22</f>
        <v>0</v>
      </c>
      <c r="K19" s="80">
        <f t="shared" si="23"/>
        <v>0</v>
      </c>
      <c r="L19" s="81">
        <f t="shared" si="23"/>
        <v>0</v>
      </c>
      <c r="M19" s="3"/>
      <c r="N19" s="56">
        <f t="shared" si="14"/>
        <v>0</v>
      </c>
      <c r="O19" s="57">
        <f t="shared" si="14"/>
        <v>0</v>
      </c>
      <c r="P19" s="57">
        <f t="shared" si="14"/>
        <v>0</v>
      </c>
      <c r="Q19" s="57">
        <f t="shared" si="14"/>
        <v>0</v>
      </c>
      <c r="R19" s="58">
        <f t="shared" si="14"/>
        <v>0</v>
      </c>
      <c r="S19" s="17"/>
      <c r="T19" s="56">
        <f t="shared" si="15"/>
        <v>0</v>
      </c>
      <c r="U19" s="57">
        <f t="shared" si="15"/>
        <v>0</v>
      </c>
      <c r="V19" s="57">
        <f t="shared" si="15"/>
        <v>0</v>
      </c>
      <c r="W19" s="57">
        <f t="shared" si="15"/>
        <v>0</v>
      </c>
      <c r="X19" s="58">
        <f t="shared" si="15"/>
        <v>0</v>
      </c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</row>
    <row r="20" spans="1:73" s="18" customFormat="1" ht="15.75" customHeight="1" x14ac:dyDescent="0.25">
      <c r="A20" s="42"/>
      <c r="B20" s="45" t="s">
        <v>18</v>
      </c>
      <c r="C20" s="82">
        <f t="shared" si="10"/>
        <v>0</v>
      </c>
      <c r="D20" s="74">
        <f>D29+D38+D47+D56+D65</f>
        <v>0</v>
      </c>
      <c r="E20" s="74">
        <f t="shared" ref="E20:G22" si="24">E29+E38+E47+E56+E65</f>
        <v>0</v>
      </c>
      <c r="F20" s="74">
        <f t="shared" si="24"/>
        <v>0</v>
      </c>
      <c r="G20" s="75">
        <f t="shared" si="24"/>
        <v>0</v>
      </c>
      <c r="H20" s="82">
        <f t="shared" si="12"/>
        <v>0</v>
      </c>
      <c r="I20" s="74">
        <f>I29+I38+I47+I56+I65</f>
        <v>0</v>
      </c>
      <c r="J20" s="74">
        <f t="shared" ref="J20:L22" si="25">J29+J38+J47+J56+J65</f>
        <v>0</v>
      </c>
      <c r="K20" s="74">
        <f t="shared" si="25"/>
        <v>0</v>
      </c>
      <c r="L20" s="75">
        <f t="shared" si="25"/>
        <v>0</v>
      </c>
      <c r="M20" s="3"/>
      <c r="N20" s="59">
        <f t="shared" si="14"/>
        <v>0</v>
      </c>
      <c r="O20" s="50">
        <f t="shared" si="14"/>
        <v>0</v>
      </c>
      <c r="P20" s="50">
        <f t="shared" si="14"/>
        <v>0</v>
      </c>
      <c r="Q20" s="50">
        <f t="shared" si="14"/>
        <v>0</v>
      </c>
      <c r="R20" s="51">
        <f t="shared" si="14"/>
        <v>0</v>
      </c>
      <c r="S20" s="17"/>
      <c r="T20" s="59">
        <f t="shared" si="15"/>
        <v>0</v>
      </c>
      <c r="U20" s="50">
        <f t="shared" si="15"/>
        <v>0</v>
      </c>
      <c r="V20" s="50">
        <f t="shared" si="15"/>
        <v>0</v>
      </c>
      <c r="W20" s="50">
        <f t="shared" si="15"/>
        <v>0</v>
      </c>
      <c r="X20" s="51">
        <f t="shared" si="15"/>
        <v>0</v>
      </c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</row>
    <row r="21" spans="1:73" s="18" customFormat="1" ht="18.75" x14ac:dyDescent="0.25">
      <c r="A21" s="42"/>
      <c r="B21" s="45" t="s">
        <v>19</v>
      </c>
      <c r="C21" s="82">
        <f t="shared" si="10"/>
        <v>0</v>
      </c>
      <c r="D21" s="74">
        <f>D30+D39+D48+D57+D66</f>
        <v>0</v>
      </c>
      <c r="E21" s="74">
        <f t="shared" si="24"/>
        <v>0</v>
      </c>
      <c r="F21" s="74">
        <f>F30+F39+F48+F57+F66</f>
        <v>0</v>
      </c>
      <c r="G21" s="75">
        <f t="shared" si="24"/>
        <v>0</v>
      </c>
      <c r="H21" s="82">
        <f t="shared" si="12"/>
        <v>0</v>
      </c>
      <c r="I21" s="74">
        <f>I30+I39+I48+I57+I66</f>
        <v>0</v>
      </c>
      <c r="J21" s="74">
        <f t="shared" si="25"/>
        <v>0</v>
      </c>
      <c r="K21" s="74">
        <f>K30+K39+K48+K57+K66</f>
        <v>0</v>
      </c>
      <c r="L21" s="75">
        <f>L30+L39+L48+L57+L66</f>
        <v>0</v>
      </c>
      <c r="M21" s="3"/>
      <c r="N21" s="59">
        <f t="shared" si="14"/>
        <v>0</v>
      </c>
      <c r="O21" s="50">
        <f t="shared" si="14"/>
        <v>0</v>
      </c>
      <c r="P21" s="50">
        <f t="shared" si="14"/>
        <v>0</v>
      </c>
      <c r="Q21" s="50">
        <f t="shared" si="14"/>
        <v>0</v>
      </c>
      <c r="R21" s="51">
        <f t="shared" si="14"/>
        <v>0</v>
      </c>
      <c r="S21" s="17"/>
      <c r="T21" s="59">
        <f t="shared" si="15"/>
        <v>0</v>
      </c>
      <c r="U21" s="50">
        <f t="shared" si="15"/>
        <v>0</v>
      </c>
      <c r="V21" s="50">
        <f t="shared" si="15"/>
        <v>0</v>
      </c>
      <c r="W21" s="50">
        <f t="shared" si="15"/>
        <v>0</v>
      </c>
      <c r="X21" s="51">
        <f t="shared" si="15"/>
        <v>0</v>
      </c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</row>
    <row r="22" spans="1:73" s="18" customFormat="1" ht="18.75" x14ac:dyDescent="0.25">
      <c r="A22" s="42"/>
      <c r="B22" s="45" t="s">
        <v>20</v>
      </c>
      <c r="C22" s="82">
        <f t="shared" si="10"/>
        <v>0</v>
      </c>
      <c r="D22" s="74">
        <f>D31+D40+D49+D58+D67</f>
        <v>0</v>
      </c>
      <c r="E22" s="74">
        <f t="shared" si="24"/>
        <v>0</v>
      </c>
      <c r="F22" s="74">
        <f t="shared" si="24"/>
        <v>0</v>
      </c>
      <c r="G22" s="75">
        <f t="shared" si="24"/>
        <v>0</v>
      </c>
      <c r="H22" s="82">
        <f t="shared" si="12"/>
        <v>0</v>
      </c>
      <c r="I22" s="74">
        <f>I31+I40+I49+I58+I67</f>
        <v>0</v>
      </c>
      <c r="J22" s="74">
        <f t="shared" si="25"/>
        <v>0</v>
      </c>
      <c r="K22" s="74">
        <f t="shared" si="25"/>
        <v>0</v>
      </c>
      <c r="L22" s="75">
        <f t="shared" si="25"/>
        <v>0</v>
      </c>
      <c r="M22" s="3"/>
      <c r="N22" s="59">
        <f t="shared" si="14"/>
        <v>0</v>
      </c>
      <c r="O22" s="50">
        <f t="shared" si="14"/>
        <v>0</v>
      </c>
      <c r="P22" s="50">
        <f t="shared" si="14"/>
        <v>0</v>
      </c>
      <c r="Q22" s="50">
        <f t="shared" si="14"/>
        <v>0</v>
      </c>
      <c r="R22" s="51">
        <f t="shared" si="14"/>
        <v>0</v>
      </c>
      <c r="S22" s="17"/>
      <c r="T22" s="59">
        <f t="shared" si="15"/>
        <v>0</v>
      </c>
      <c r="U22" s="50">
        <f t="shared" si="15"/>
        <v>0</v>
      </c>
      <c r="V22" s="50">
        <f t="shared" si="15"/>
        <v>0</v>
      </c>
      <c r="W22" s="50">
        <f t="shared" si="15"/>
        <v>0</v>
      </c>
      <c r="X22" s="51">
        <f t="shared" si="15"/>
        <v>0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</row>
    <row r="23" spans="1:73" s="18" customFormat="1" ht="18.75" x14ac:dyDescent="0.25">
      <c r="A23" s="30" t="s">
        <v>25</v>
      </c>
      <c r="B23" s="41" t="s">
        <v>15</v>
      </c>
      <c r="C23" s="83">
        <f t="shared" si="10"/>
        <v>38.532822400000001</v>
      </c>
      <c r="D23" s="84">
        <f>D24+D25+D28</f>
        <v>0</v>
      </c>
      <c r="E23" s="84">
        <f t="shared" ref="E23:G23" si="26">E24+E25+E28</f>
        <v>0</v>
      </c>
      <c r="F23" s="84">
        <f t="shared" si="26"/>
        <v>0</v>
      </c>
      <c r="G23" s="85">
        <f t="shared" si="26"/>
        <v>38.532822400000001</v>
      </c>
      <c r="H23" s="83">
        <f t="shared" si="12"/>
        <v>12.844274133333334</v>
      </c>
      <c r="I23" s="86">
        <f>I24+I25+I28</f>
        <v>0</v>
      </c>
      <c r="J23" s="86">
        <f t="shared" ref="J23:L23" si="27">J24+J25+J28</f>
        <v>0</v>
      </c>
      <c r="K23" s="86">
        <f t="shared" si="27"/>
        <v>0</v>
      </c>
      <c r="L23" s="87">
        <f t="shared" si="27"/>
        <v>12.844274133333334</v>
      </c>
      <c r="M23" s="3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</row>
    <row r="24" spans="1:73" s="18" customFormat="1" ht="18.75" x14ac:dyDescent="0.25">
      <c r="A24" s="42"/>
      <c r="B24" s="43" t="s">
        <v>11</v>
      </c>
      <c r="C24" s="71">
        <f t="shared" si="10"/>
        <v>18.375433900000001</v>
      </c>
      <c r="D24" s="74"/>
      <c r="E24" s="74"/>
      <c r="F24" s="74"/>
      <c r="G24" s="75">
        <v>18.375433900000001</v>
      </c>
      <c r="H24" s="71">
        <f t="shared" si="12"/>
        <v>6.1251446333333339</v>
      </c>
      <c r="I24" s="74"/>
      <c r="J24" s="74"/>
      <c r="K24" s="74"/>
      <c r="L24" s="75">
        <f>G24/3000*1000</f>
        <v>6.1251446333333339</v>
      </c>
      <c r="M24" s="3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</row>
    <row r="25" spans="1:73" s="18" customFormat="1" ht="18.75" x14ac:dyDescent="0.25">
      <c r="A25" s="27"/>
      <c r="B25" s="40" t="s">
        <v>12</v>
      </c>
      <c r="C25" s="79">
        <f t="shared" si="10"/>
        <v>20.1573885</v>
      </c>
      <c r="D25" s="80">
        <f>D26+D27</f>
        <v>0</v>
      </c>
      <c r="E25" s="80">
        <f t="shared" ref="E25:G25" si="28">E26+E27</f>
        <v>0</v>
      </c>
      <c r="F25" s="80">
        <f t="shared" si="28"/>
        <v>0</v>
      </c>
      <c r="G25" s="80">
        <f t="shared" si="28"/>
        <v>20.1573885</v>
      </c>
      <c r="H25" s="79">
        <f t="shared" si="12"/>
        <v>6.7191295000000002</v>
      </c>
      <c r="I25" s="80">
        <f>I26+I27</f>
        <v>0</v>
      </c>
      <c r="J25" s="80">
        <f t="shared" ref="J25:L25" si="29">J26+J27</f>
        <v>0</v>
      </c>
      <c r="K25" s="80">
        <f t="shared" si="29"/>
        <v>0</v>
      </c>
      <c r="L25" s="81">
        <f t="shared" si="29"/>
        <v>6.7191295000000002</v>
      </c>
      <c r="M25" s="3"/>
      <c r="N25" s="56">
        <f t="shared" ref="N25:P25" si="30">N16+N19</f>
        <v>20.1573885</v>
      </c>
      <c r="O25" s="57">
        <f t="shared" si="30"/>
        <v>0</v>
      </c>
      <c r="P25" s="57">
        <f t="shared" si="30"/>
        <v>0</v>
      </c>
      <c r="Q25" s="57">
        <f>Q16+Q19</f>
        <v>0</v>
      </c>
      <c r="R25" s="58">
        <f t="shared" ref="R25" si="31">R16+R19</f>
        <v>20.1573885</v>
      </c>
      <c r="S25" s="17"/>
      <c r="T25" s="56">
        <f t="shared" ref="T25:V25" si="32">T16+T19</f>
        <v>16.473230900000001</v>
      </c>
      <c r="U25" s="57">
        <f t="shared" si="32"/>
        <v>0</v>
      </c>
      <c r="V25" s="57">
        <f t="shared" si="32"/>
        <v>0</v>
      </c>
      <c r="W25" s="57">
        <f>W16+W19</f>
        <v>0</v>
      </c>
      <c r="X25" s="58">
        <f t="shared" ref="X25" si="33">X16+X19</f>
        <v>16.473230900000001</v>
      </c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</row>
    <row r="26" spans="1:73" s="18" customFormat="1" ht="15.75" customHeight="1" x14ac:dyDescent="0.25">
      <c r="A26" s="42"/>
      <c r="B26" s="44" t="s">
        <v>16</v>
      </c>
      <c r="C26" s="82">
        <f t="shared" si="10"/>
        <v>12.587479500000001</v>
      </c>
      <c r="D26" s="74"/>
      <c r="E26" s="74"/>
      <c r="F26" s="74"/>
      <c r="G26" s="75">
        <v>12.587479500000001</v>
      </c>
      <c r="H26" s="82">
        <f t="shared" si="12"/>
        <v>4.1958264999999999</v>
      </c>
      <c r="I26" s="74"/>
      <c r="J26" s="74"/>
      <c r="K26" s="74"/>
      <c r="L26" s="75">
        <f>G26/3000*1000</f>
        <v>4.1958264999999999</v>
      </c>
      <c r="M26" s="3"/>
      <c r="N26" s="59">
        <f>N17+N21+N22</f>
        <v>12.587479500000001</v>
      </c>
      <c r="O26" s="50">
        <f>O17+O21+O22</f>
        <v>0</v>
      </c>
      <c r="P26" s="50">
        <f>P17+P21+P22</f>
        <v>0</v>
      </c>
      <c r="Q26" s="50">
        <f>Q17+Q21+Q22</f>
        <v>0</v>
      </c>
      <c r="R26" s="51">
        <f>R17+R21+R22</f>
        <v>12.587479500000001</v>
      </c>
      <c r="S26" s="17"/>
      <c r="T26" s="59">
        <f>T17+T21+T22</f>
        <v>10.697678199999999</v>
      </c>
      <c r="U26" s="50">
        <f>U17+U21+U22</f>
        <v>0</v>
      </c>
      <c r="V26" s="50">
        <f>V17+V21+V22</f>
        <v>0</v>
      </c>
      <c r="W26" s="50">
        <f>W17+W21+W22</f>
        <v>0</v>
      </c>
      <c r="X26" s="51">
        <f>X17+X21+X22</f>
        <v>10.697678199999999</v>
      </c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</row>
    <row r="27" spans="1:73" s="18" customFormat="1" ht="15.75" customHeight="1" x14ac:dyDescent="0.25">
      <c r="A27" s="42"/>
      <c r="B27" s="44" t="s">
        <v>17</v>
      </c>
      <c r="C27" s="82">
        <f t="shared" si="10"/>
        <v>7.569909</v>
      </c>
      <c r="D27" s="74"/>
      <c r="E27" s="74"/>
      <c r="F27" s="74"/>
      <c r="G27" s="75">
        <v>7.569909</v>
      </c>
      <c r="H27" s="82">
        <f t="shared" si="12"/>
        <v>2.5233030000000003</v>
      </c>
      <c r="I27" s="74"/>
      <c r="J27" s="74"/>
      <c r="K27" s="74"/>
      <c r="L27" s="75">
        <f>G27/3000*1000</f>
        <v>2.5233030000000003</v>
      </c>
      <c r="M27" s="3"/>
      <c r="N27" s="59">
        <f>N18+N20</f>
        <v>7.569909</v>
      </c>
      <c r="O27" s="50">
        <f>O18+O20</f>
        <v>0</v>
      </c>
      <c r="P27" s="50">
        <f>P18+P20</f>
        <v>0</v>
      </c>
      <c r="Q27" s="50">
        <f>Q18+Q20</f>
        <v>0</v>
      </c>
      <c r="R27" s="51">
        <f>R18+R20</f>
        <v>7.569909</v>
      </c>
      <c r="S27" s="17"/>
      <c r="T27" s="59">
        <f>T18+T20</f>
        <v>5.7755527000000013</v>
      </c>
      <c r="U27" s="50">
        <f>U18+U20</f>
        <v>0</v>
      </c>
      <c r="V27" s="50">
        <f>V18+V20</f>
        <v>0</v>
      </c>
      <c r="W27" s="50">
        <f>W18+W20</f>
        <v>0</v>
      </c>
      <c r="X27" s="51">
        <f>X18+X20</f>
        <v>5.7755527000000013</v>
      </c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</row>
    <row r="28" spans="1:73" s="18" customFormat="1" ht="15.75" customHeight="1" x14ac:dyDescent="0.25">
      <c r="A28" s="27"/>
      <c r="B28" s="40" t="s">
        <v>13</v>
      </c>
      <c r="C28" s="79">
        <f t="shared" si="10"/>
        <v>0</v>
      </c>
      <c r="D28" s="80">
        <f>D29+D30+D31</f>
        <v>0</v>
      </c>
      <c r="E28" s="80">
        <f t="shared" ref="E28:G28" si="34">E29+E30+E31</f>
        <v>0</v>
      </c>
      <c r="F28" s="80">
        <f t="shared" si="34"/>
        <v>0</v>
      </c>
      <c r="G28" s="81">
        <f t="shared" si="34"/>
        <v>0</v>
      </c>
      <c r="H28" s="79">
        <f t="shared" si="12"/>
        <v>0</v>
      </c>
      <c r="I28" s="80">
        <f>I29+I30+I31</f>
        <v>0</v>
      </c>
      <c r="J28" s="80">
        <f t="shared" ref="J28:L28" si="35">J29+J30+J31</f>
        <v>0</v>
      </c>
      <c r="K28" s="80">
        <f t="shared" si="35"/>
        <v>0</v>
      </c>
      <c r="L28" s="81">
        <f t="shared" si="35"/>
        <v>0</v>
      </c>
      <c r="M28" s="12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</row>
    <row r="29" spans="1:73" s="18" customFormat="1" ht="15.75" customHeight="1" x14ac:dyDescent="0.25">
      <c r="A29" s="42"/>
      <c r="B29" s="45" t="s">
        <v>18</v>
      </c>
      <c r="C29" s="82">
        <f t="shared" si="10"/>
        <v>0</v>
      </c>
      <c r="D29" s="74"/>
      <c r="E29" s="74"/>
      <c r="F29" s="74"/>
      <c r="G29" s="75"/>
      <c r="H29" s="82">
        <f t="shared" si="12"/>
        <v>0</v>
      </c>
      <c r="I29" s="74"/>
      <c r="J29" s="74"/>
      <c r="K29" s="74"/>
      <c r="L29" s="75"/>
      <c r="M29" s="12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</row>
    <row r="30" spans="1:73" s="18" customFormat="1" ht="18.75" x14ac:dyDescent="0.25">
      <c r="A30" s="42"/>
      <c r="B30" s="45" t="s">
        <v>19</v>
      </c>
      <c r="C30" s="82">
        <f t="shared" si="10"/>
        <v>0</v>
      </c>
      <c r="D30" s="74"/>
      <c r="E30" s="74"/>
      <c r="F30" s="74"/>
      <c r="G30" s="75"/>
      <c r="H30" s="82">
        <f t="shared" si="12"/>
        <v>0</v>
      </c>
      <c r="I30" s="74"/>
      <c r="J30" s="74"/>
      <c r="K30" s="74"/>
      <c r="L30" s="75"/>
      <c r="M30" s="12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</row>
    <row r="31" spans="1:73" s="18" customFormat="1" ht="18.75" x14ac:dyDescent="0.25">
      <c r="A31" s="42"/>
      <c r="B31" s="45" t="s">
        <v>20</v>
      </c>
      <c r="C31" s="82">
        <f t="shared" si="10"/>
        <v>0</v>
      </c>
      <c r="D31" s="74"/>
      <c r="E31" s="74"/>
      <c r="F31" s="74"/>
      <c r="G31" s="75"/>
      <c r="H31" s="82">
        <f t="shared" si="12"/>
        <v>0</v>
      </c>
      <c r="I31" s="74"/>
      <c r="J31" s="74"/>
      <c r="K31" s="74"/>
      <c r="L31" s="75"/>
      <c r="M31" s="12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</row>
    <row r="32" spans="1:73" s="18" customFormat="1" ht="47.25" x14ac:dyDescent="0.25">
      <c r="A32" s="46" t="s">
        <v>26</v>
      </c>
      <c r="B32" s="35" t="s">
        <v>21</v>
      </c>
      <c r="C32" s="88">
        <f t="shared" si="10"/>
        <v>24.337018400000002</v>
      </c>
      <c r="D32" s="84">
        <f>D33+D34+D37</f>
        <v>0</v>
      </c>
      <c r="E32" s="84">
        <f t="shared" ref="E32:G32" si="36">E33+E34+E37</f>
        <v>0</v>
      </c>
      <c r="F32" s="84">
        <f t="shared" si="36"/>
        <v>0</v>
      </c>
      <c r="G32" s="85">
        <f t="shared" si="36"/>
        <v>24.337018400000002</v>
      </c>
      <c r="H32" s="88">
        <f t="shared" si="12"/>
        <v>8.1123394666666684</v>
      </c>
      <c r="I32" s="84">
        <f>I33+I34+I37</f>
        <v>0</v>
      </c>
      <c r="J32" s="84">
        <f>J33+J34+J37</f>
        <v>0</v>
      </c>
      <c r="K32" s="84">
        <f t="shared" ref="K32:L32" si="37">K33+K34+K37</f>
        <v>0</v>
      </c>
      <c r="L32" s="85">
        <f t="shared" si="37"/>
        <v>8.1123394666666684</v>
      </c>
      <c r="M32" s="12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</row>
    <row r="33" spans="1:71" s="18" customFormat="1" ht="18.75" x14ac:dyDescent="0.25">
      <c r="A33" s="42"/>
      <c r="B33" s="43" t="s">
        <v>11</v>
      </c>
      <c r="C33" s="71">
        <f t="shared" si="10"/>
        <v>7.9492843999999998</v>
      </c>
      <c r="D33" s="74"/>
      <c r="E33" s="74"/>
      <c r="F33" s="74"/>
      <c r="G33" s="75">
        <v>7.9492843999999998</v>
      </c>
      <c r="H33" s="71">
        <f t="shared" si="12"/>
        <v>2.6497614666666669</v>
      </c>
      <c r="I33" s="74"/>
      <c r="J33" s="74"/>
      <c r="K33" s="74"/>
      <c r="L33" s="75">
        <f>G33/3000*1000</f>
        <v>2.6497614666666669</v>
      </c>
      <c r="M33" s="12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</row>
    <row r="34" spans="1:71" s="18" customFormat="1" ht="14.25" customHeight="1" x14ac:dyDescent="0.25">
      <c r="A34" s="27"/>
      <c r="B34" s="40" t="s">
        <v>12</v>
      </c>
      <c r="C34" s="79">
        <f t="shared" si="10"/>
        <v>16.387734000000002</v>
      </c>
      <c r="D34" s="80">
        <f>D35+D36</f>
        <v>0</v>
      </c>
      <c r="E34" s="80">
        <f t="shared" ref="E34:G34" si="38">E35+E36</f>
        <v>0</v>
      </c>
      <c r="F34" s="80">
        <f t="shared" si="38"/>
        <v>0</v>
      </c>
      <c r="G34" s="80">
        <f t="shared" si="38"/>
        <v>16.387734000000002</v>
      </c>
      <c r="H34" s="79">
        <f t="shared" si="12"/>
        <v>5.4625780000000006</v>
      </c>
      <c r="I34" s="80">
        <f>I35+I36</f>
        <v>0</v>
      </c>
      <c r="J34" s="80">
        <f t="shared" ref="J34:L34" si="39">J35+J36</f>
        <v>0</v>
      </c>
      <c r="K34" s="80">
        <f t="shared" si="39"/>
        <v>0</v>
      </c>
      <c r="L34" s="81">
        <f t="shared" si="39"/>
        <v>5.4625780000000006</v>
      </c>
      <c r="M34" s="12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</row>
    <row r="35" spans="1:71" s="20" customFormat="1" ht="15.75" customHeight="1" x14ac:dyDescent="0.25">
      <c r="A35" s="42"/>
      <c r="B35" s="44" t="s">
        <v>16</v>
      </c>
      <c r="C35" s="82">
        <f t="shared" si="10"/>
        <v>10.6445334</v>
      </c>
      <c r="D35" s="74"/>
      <c r="E35" s="74"/>
      <c r="F35" s="74"/>
      <c r="G35" s="75">
        <v>10.6445334</v>
      </c>
      <c r="H35" s="82">
        <f t="shared" si="12"/>
        <v>3.5481778000000004</v>
      </c>
      <c r="I35" s="74"/>
      <c r="J35" s="74"/>
      <c r="K35" s="74"/>
      <c r="L35" s="75">
        <f>G35/3000*1000</f>
        <v>3.5481778000000004</v>
      </c>
      <c r="M35" s="19"/>
      <c r="N35" s="17"/>
      <c r="O35" s="17"/>
      <c r="P35" s="17"/>
      <c r="Q35" s="17"/>
      <c r="R35" s="17"/>
      <c r="S35" s="17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</row>
    <row r="36" spans="1:71" s="18" customFormat="1" ht="15.75" customHeight="1" x14ac:dyDescent="0.25">
      <c r="A36" s="42"/>
      <c r="B36" s="44" t="s">
        <v>17</v>
      </c>
      <c r="C36" s="82">
        <f t="shared" si="10"/>
        <v>5.7432005999999998</v>
      </c>
      <c r="D36" s="74"/>
      <c r="E36" s="74"/>
      <c r="F36" s="74"/>
      <c r="G36" s="75">
        <v>5.7432005999999998</v>
      </c>
      <c r="H36" s="82">
        <f t="shared" si="12"/>
        <v>1.9144002</v>
      </c>
      <c r="I36" s="74"/>
      <c r="J36" s="74"/>
      <c r="K36" s="74"/>
      <c r="L36" s="75">
        <f>G36/3000*1000</f>
        <v>1.9144002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</row>
    <row r="37" spans="1:71" s="18" customFormat="1" ht="15.75" customHeight="1" x14ac:dyDescent="0.25">
      <c r="A37" s="27"/>
      <c r="B37" s="40" t="s">
        <v>13</v>
      </c>
      <c r="C37" s="79">
        <f t="shared" si="10"/>
        <v>0</v>
      </c>
      <c r="D37" s="80">
        <f>D38+D39+D40</f>
        <v>0</v>
      </c>
      <c r="E37" s="80">
        <f t="shared" ref="E37:G37" si="40">E38+E39+E40</f>
        <v>0</v>
      </c>
      <c r="F37" s="80">
        <f t="shared" si="40"/>
        <v>0</v>
      </c>
      <c r="G37" s="80">
        <f t="shared" si="40"/>
        <v>0</v>
      </c>
      <c r="H37" s="79">
        <f t="shared" si="12"/>
        <v>0</v>
      </c>
      <c r="I37" s="80">
        <f>I38+I39+I40</f>
        <v>0</v>
      </c>
      <c r="J37" s="80">
        <f t="shared" ref="J37:L37" si="41">J38+J39+J40</f>
        <v>0</v>
      </c>
      <c r="K37" s="80">
        <f t="shared" si="41"/>
        <v>0</v>
      </c>
      <c r="L37" s="81">
        <f t="shared" si="41"/>
        <v>0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</row>
    <row r="38" spans="1:71" s="18" customFormat="1" ht="15.75" customHeight="1" x14ac:dyDescent="0.25">
      <c r="A38" s="42"/>
      <c r="B38" s="45" t="s">
        <v>18</v>
      </c>
      <c r="C38" s="82">
        <f t="shared" si="10"/>
        <v>0</v>
      </c>
      <c r="D38" s="74"/>
      <c r="E38" s="74"/>
      <c r="F38" s="74">
        <v>0</v>
      </c>
      <c r="G38" s="75">
        <v>0</v>
      </c>
      <c r="H38" s="82">
        <f t="shared" si="12"/>
        <v>0</v>
      </c>
      <c r="I38" s="74"/>
      <c r="J38" s="74"/>
      <c r="K38" s="74"/>
      <c r="L38" s="75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</row>
    <row r="39" spans="1:71" s="20" customFormat="1" ht="18.75" x14ac:dyDescent="0.25">
      <c r="A39" s="42"/>
      <c r="B39" s="45" t="s">
        <v>19</v>
      </c>
      <c r="C39" s="82">
        <f t="shared" si="10"/>
        <v>0</v>
      </c>
      <c r="D39" s="74"/>
      <c r="E39" s="74"/>
      <c r="F39" s="74">
        <v>0</v>
      </c>
      <c r="G39" s="75">
        <v>0</v>
      </c>
      <c r="H39" s="82">
        <f>I39+J39+K39+L39</f>
        <v>0</v>
      </c>
      <c r="I39" s="74"/>
      <c r="J39" s="74"/>
      <c r="K39" s="74"/>
      <c r="L39" s="75"/>
      <c r="M39" s="19"/>
      <c r="N39" s="17"/>
      <c r="O39" s="17"/>
      <c r="P39" s="17"/>
      <c r="Q39" s="17"/>
      <c r="R39" s="17"/>
      <c r="S39" s="17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</row>
    <row r="40" spans="1:71" s="18" customFormat="1" ht="18.75" x14ac:dyDescent="0.25">
      <c r="A40" s="42"/>
      <c r="B40" s="45" t="s">
        <v>20</v>
      </c>
      <c r="C40" s="82">
        <f t="shared" si="10"/>
        <v>0</v>
      </c>
      <c r="D40" s="74"/>
      <c r="E40" s="74"/>
      <c r="F40" s="74">
        <v>0</v>
      </c>
      <c r="G40" s="75">
        <v>0</v>
      </c>
      <c r="H40" s="82">
        <f t="shared" si="12"/>
        <v>0</v>
      </c>
      <c r="I40" s="74"/>
      <c r="J40" s="74"/>
      <c r="K40" s="74"/>
      <c r="L40" s="75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</row>
    <row r="41" spans="1:71" s="18" customFormat="1" ht="18.75" x14ac:dyDescent="0.25">
      <c r="A41" s="46" t="s">
        <v>27</v>
      </c>
      <c r="B41" s="35" t="s">
        <v>41</v>
      </c>
      <c r="C41" s="88">
        <f t="shared" si="10"/>
        <v>0.1818314</v>
      </c>
      <c r="D41" s="84">
        <f>D42+D43+D46</f>
        <v>0</v>
      </c>
      <c r="E41" s="84">
        <f t="shared" ref="E41:G41" si="42">E42+E43+E46</f>
        <v>0</v>
      </c>
      <c r="F41" s="84">
        <f t="shared" si="42"/>
        <v>0</v>
      </c>
      <c r="G41" s="85">
        <f t="shared" si="42"/>
        <v>0.1818314</v>
      </c>
      <c r="H41" s="88">
        <f t="shared" si="12"/>
        <v>6.0610466666666668E-2</v>
      </c>
      <c r="I41" s="84">
        <f>I42+I43+I46</f>
        <v>0</v>
      </c>
      <c r="J41" s="84">
        <f t="shared" ref="J41:L41" si="43">J42+J43+J46</f>
        <v>0</v>
      </c>
      <c r="K41" s="84">
        <f t="shared" si="43"/>
        <v>0</v>
      </c>
      <c r="L41" s="85">
        <f t="shared" si="43"/>
        <v>6.0610466666666668E-2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</row>
    <row r="42" spans="1:71" s="20" customFormat="1" ht="18.75" x14ac:dyDescent="0.25">
      <c r="A42" s="42"/>
      <c r="B42" s="43" t="s">
        <v>11</v>
      </c>
      <c r="C42" s="71">
        <f t="shared" si="10"/>
        <v>9.6334500000000003E-2</v>
      </c>
      <c r="D42" s="74"/>
      <c r="E42" s="74"/>
      <c r="F42" s="74"/>
      <c r="G42" s="75">
        <v>9.6334500000000003E-2</v>
      </c>
      <c r="H42" s="71">
        <f t="shared" si="12"/>
        <v>3.2111500000000001E-2</v>
      </c>
      <c r="I42" s="74"/>
      <c r="J42" s="74"/>
      <c r="K42" s="74"/>
      <c r="L42" s="75">
        <f>G42/3000*1000</f>
        <v>3.2111500000000001E-2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</row>
    <row r="43" spans="1:71" s="18" customFormat="1" ht="18.75" x14ac:dyDescent="0.25">
      <c r="A43" s="27"/>
      <c r="B43" s="40" t="s">
        <v>12</v>
      </c>
      <c r="C43" s="79">
        <f t="shared" si="10"/>
        <v>8.5496900000000001E-2</v>
      </c>
      <c r="D43" s="80">
        <f>D44+D45</f>
        <v>0</v>
      </c>
      <c r="E43" s="80">
        <f t="shared" ref="E43:G43" si="44">E44+E45</f>
        <v>0</v>
      </c>
      <c r="F43" s="80">
        <f t="shared" si="44"/>
        <v>0</v>
      </c>
      <c r="G43" s="80">
        <f t="shared" si="44"/>
        <v>8.5496900000000001E-2</v>
      </c>
      <c r="H43" s="79">
        <f t="shared" si="12"/>
        <v>2.8498966666666667E-2</v>
      </c>
      <c r="I43" s="80">
        <f>I44+I45</f>
        <v>0</v>
      </c>
      <c r="J43" s="80">
        <f t="shared" ref="J43:L43" si="45">J44+J45</f>
        <v>0</v>
      </c>
      <c r="K43" s="80">
        <f t="shared" si="45"/>
        <v>0</v>
      </c>
      <c r="L43" s="81">
        <f t="shared" si="45"/>
        <v>2.8498966666666667E-2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</row>
    <row r="44" spans="1:71" s="18" customFormat="1" ht="15.75" customHeight="1" x14ac:dyDescent="0.25">
      <c r="A44" s="42"/>
      <c r="B44" s="44" t="s">
        <v>16</v>
      </c>
      <c r="C44" s="82">
        <f t="shared" si="10"/>
        <v>5.3144799999999999E-2</v>
      </c>
      <c r="D44" s="74"/>
      <c r="E44" s="74"/>
      <c r="F44" s="74"/>
      <c r="G44" s="75">
        <v>5.3144799999999999E-2</v>
      </c>
      <c r="H44" s="82">
        <f t="shared" si="12"/>
        <v>1.7714933333333332E-2</v>
      </c>
      <c r="I44" s="74"/>
      <c r="J44" s="74"/>
      <c r="K44" s="74"/>
      <c r="L44" s="75">
        <f>G44/3000*1000</f>
        <v>1.7714933333333332E-2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</row>
    <row r="45" spans="1:71" s="18" customFormat="1" ht="15.75" customHeight="1" x14ac:dyDescent="0.25">
      <c r="A45" s="42"/>
      <c r="B45" s="44" t="s">
        <v>17</v>
      </c>
      <c r="C45" s="82">
        <f t="shared" si="10"/>
        <v>3.2352100000000002E-2</v>
      </c>
      <c r="D45" s="74"/>
      <c r="E45" s="74"/>
      <c r="F45" s="74"/>
      <c r="G45" s="75">
        <v>3.2352100000000002E-2</v>
      </c>
      <c r="H45" s="82">
        <f t="shared" si="12"/>
        <v>1.0784033333333333E-2</v>
      </c>
      <c r="I45" s="74"/>
      <c r="J45" s="74"/>
      <c r="K45" s="74"/>
      <c r="L45" s="75">
        <f>G45/3000*1000</f>
        <v>1.0784033333333333E-2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</row>
    <row r="46" spans="1:71" s="18" customFormat="1" ht="15.75" customHeight="1" x14ac:dyDescent="0.25">
      <c r="A46" s="27"/>
      <c r="B46" s="40" t="s">
        <v>13</v>
      </c>
      <c r="C46" s="79">
        <f t="shared" si="10"/>
        <v>0</v>
      </c>
      <c r="D46" s="80">
        <f>D47+D48+D49</f>
        <v>0</v>
      </c>
      <c r="E46" s="80">
        <f t="shared" ref="E46:G46" si="46">E47+E48+E49</f>
        <v>0</v>
      </c>
      <c r="F46" s="80">
        <f>F47+F48+F49</f>
        <v>0</v>
      </c>
      <c r="G46" s="81">
        <f t="shared" si="46"/>
        <v>0</v>
      </c>
      <c r="H46" s="79">
        <f t="shared" si="12"/>
        <v>0</v>
      </c>
      <c r="I46" s="80">
        <f>I47+I48+I49</f>
        <v>0</v>
      </c>
      <c r="J46" s="80">
        <f t="shared" ref="J46:L46" si="47">J47+J48+J49</f>
        <v>0</v>
      </c>
      <c r="K46" s="80">
        <f t="shared" si="47"/>
        <v>0</v>
      </c>
      <c r="L46" s="81">
        <f t="shared" si="47"/>
        <v>0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</row>
    <row r="47" spans="1:71" s="18" customFormat="1" ht="15.75" customHeight="1" x14ac:dyDescent="0.25">
      <c r="A47" s="42"/>
      <c r="B47" s="45" t="s">
        <v>18</v>
      </c>
      <c r="C47" s="82">
        <f t="shared" si="10"/>
        <v>0</v>
      </c>
      <c r="D47" s="74"/>
      <c r="E47" s="74"/>
      <c r="F47" s="74"/>
      <c r="G47" s="75"/>
      <c r="H47" s="82">
        <f t="shared" si="12"/>
        <v>0</v>
      </c>
      <c r="I47" s="74"/>
      <c r="J47" s="74"/>
      <c r="K47" s="74"/>
      <c r="L47" s="75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</row>
    <row r="48" spans="1:71" s="18" customFormat="1" ht="18.75" x14ac:dyDescent="0.25">
      <c r="A48" s="42"/>
      <c r="B48" s="45" t="s">
        <v>19</v>
      </c>
      <c r="C48" s="82">
        <f>D48+E48+F48+G48</f>
        <v>0</v>
      </c>
      <c r="D48" s="74"/>
      <c r="E48" s="74"/>
      <c r="F48" s="74"/>
      <c r="G48" s="75"/>
      <c r="H48" s="82">
        <f t="shared" si="12"/>
        <v>0</v>
      </c>
      <c r="I48" s="74"/>
      <c r="J48" s="74"/>
      <c r="K48" s="74"/>
      <c r="L48" s="75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</row>
    <row r="49" spans="1:71" s="18" customFormat="1" ht="18.75" x14ac:dyDescent="0.25">
      <c r="A49" s="42"/>
      <c r="B49" s="45" t="s">
        <v>20</v>
      </c>
      <c r="C49" s="82">
        <f t="shared" si="10"/>
        <v>0</v>
      </c>
      <c r="D49" s="74"/>
      <c r="E49" s="74"/>
      <c r="F49" s="74"/>
      <c r="G49" s="75"/>
      <c r="H49" s="82">
        <f t="shared" si="12"/>
        <v>0</v>
      </c>
      <c r="I49" s="74"/>
      <c r="J49" s="74"/>
      <c r="K49" s="74"/>
      <c r="L49" s="75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</row>
    <row r="50" spans="1:71" s="21" customFormat="1" ht="37.5" customHeight="1" x14ac:dyDescent="0.25">
      <c r="A50" s="46" t="s">
        <v>39</v>
      </c>
      <c r="B50" s="35" t="s">
        <v>37</v>
      </c>
      <c r="C50" s="88">
        <f t="shared" si="10"/>
        <v>0</v>
      </c>
      <c r="D50" s="84">
        <f>D51+D52+D55</f>
        <v>0</v>
      </c>
      <c r="E50" s="84">
        <f>E51+E52+E55</f>
        <v>0</v>
      </c>
      <c r="F50" s="84">
        <f>F51+F52+F55</f>
        <v>0</v>
      </c>
      <c r="G50" s="85">
        <f>G51+G52+G55</f>
        <v>0</v>
      </c>
      <c r="H50" s="88">
        <f t="shared" si="12"/>
        <v>0</v>
      </c>
      <c r="I50" s="84">
        <f>I51+I52+I55</f>
        <v>0</v>
      </c>
      <c r="J50" s="84">
        <f t="shared" ref="J50:L50" si="48">J51+J52+J55</f>
        <v>0</v>
      </c>
      <c r="K50" s="84">
        <f t="shared" si="48"/>
        <v>0</v>
      </c>
      <c r="L50" s="85">
        <f t="shared" si="48"/>
        <v>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</row>
    <row r="51" spans="1:71" s="16" customFormat="1" ht="18.75" x14ac:dyDescent="0.25">
      <c r="A51" s="42"/>
      <c r="B51" s="43" t="s">
        <v>11</v>
      </c>
      <c r="C51" s="71">
        <f>D51+E51+F51+G51</f>
        <v>0</v>
      </c>
      <c r="D51" s="74"/>
      <c r="E51" s="74"/>
      <c r="F51" s="74"/>
      <c r="G51" s="75"/>
      <c r="H51" s="71">
        <f t="shared" si="12"/>
        <v>0</v>
      </c>
      <c r="I51" s="74"/>
      <c r="J51" s="74"/>
      <c r="K51" s="74"/>
      <c r="L51" s="7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1:71" s="16" customFormat="1" ht="18.75" x14ac:dyDescent="0.25">
      <c r="A52" s="27"/>
      <c r="B52" s="40" t="s">
        <v>12</v>
      </c>
      <c r="C52" s="79">
        <f t="shared" si="10"/>
        <v>0</v>
      </c>
      <c r="D52" s="80">
        <f>D53+D54</f>
        <v>0</v>
      </c>
      <c r="E52" s="80">
        <f t="shared" ref="E52:G52" si="49">E53+E54</f>
        <v>0</v>
      </c>
      <c r="F52" s="80">
        <f t="shared" si="49"/>
        <v>0</v>
      </c>
      <c r="G52" s="80">
        <f t="shared" si="49"/>
        <v>0</v>
      </c>
      <c r="H52" s="79">
        <f t="shared" si="12"/>
        <v>0</v>
      </c>
      <c r="I52" s="80">
        <f>I53+I54</f>
        <v>0</v>
      </c>
      <c r="J52" s="80">
        <f t="shared" ref="J52:L52" si="50">J53+J54</f>
        <v>0</v>
      </c>
      <c r="K52" s="80">
        <f t="shared" si="50"/>
        <v>0</v>
      </c>
      <c r="L52" s="81">
        <f t="shared" si="50"/>
        <v>0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1:71" s="16" customFormat="1" ht="15.75" customHeight="1" x14ac:dyDescent="0.25">
      <c r="A53" s="42"/>
      <c r="B53" s="44" t="s">
        <v>16</v>
      </c>
      <c r="C53" s="82">
        <f t="shared" si="10"/>
        <v>0</v>
      </c>
      <c r="D53" s="74"/>
      <c r="E53" s="74"/>
      <c r="F53" s="74"/>
      <c r="G53" s="75"/>
      <c r="H53" s="82">
        <f t="shared" si="12"/>
        <v>0</v>
      </c>
      <c r="I53" s="74"/>
      <c r="J53" s="74"/>
      <c r="K53" s="74"/>
      <c r="L53" s="7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1:71" s="16" customFormat="1" ht="15.75" customHeight="1" x14ac:dyDescent="0.25">
      <c r="A54" s="42"/>
      <c r="B54" s="44" t="s">
        <v>17</v>
      </c>
      <c r="C54" s="82">
        <f t="shared" si="10"/>
        <v>0</v>
      </c>
      <c r="D54" s="74"/>
      <c r="E54" s="74"/>
      <c r="F54" s="74"/>
      <c r="G54" s="75"/>
      <c r="H54" s="82">
        <f t="shared" si="12"/>
        <v>0</v>
      </c>
      <c r="I54" s="74"/>
      <c r="J54" s="74"/>
      <c r="K54" s="74"/>
      <c r="L54" s="7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1:71" s="16" customFormat="1" ht="15.75" customHeight="1" x14ac:dyDescent="0.25">
      <c r="A55" s="27"/>
      <c r="B55" s="40" t="s">
        <v>13</v>
      </c>
      <c r="C55" s="79">
        <f t="shared" si="10"/>
        <v>0</v>
      </c>
      <c r="D55" s="80">
        <f>D56+D57+D58</f>
        <v>0</v>
      </c>
      <c r="E55" s="80">
        <f t="shared" ref="E55:G55" si="51">E56+E57+E58</f>
        <v>0</v>
      </c>
      <c r="F55" s="80">
        <f t="shared" si="51"/>
        <v>0</v>
      </c>
      <c r="G55" s="80">
        <f t="shared" si="51"/>
        <v>0</v>
      </c>
      <c r="H55" s="79">
        <f t="shared" si="12"/>
        <v>0</v>
      </c>
      <c r="I55" s="80">
        <f>I56+I57+I58</f>
        <v>0</v>
      </c>
      <c r="J55" s="80">
        <f t="shared" ref="J55:L55" si="52">J56+J57+J58</f>
        <v>0</v>
      </c>
      <c r="K55" s="80">
        <f t="shared" si="52"/>
        <v>0</v>
      </c>
      <c r="L55" s="81">
        <f t="shared" si="52"/>
        <v>0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1:71" ht="15.75" customHeight="1" x14ac:dyDescent="0.25">
      <c r="A56" s="42"/>
      <c r="B56" s="45" t="s">
        <v>18</v>
      </c>
      <c r="C56" s="82">
        <f t="shared" si="10"/>
        <v>0</v>
      </c>
      <c r="D56" s="74"/>
      <c r="E56" s="74"/>
      <c r="F56" s="74">
        <v>0</v>
      </c>
      <c r="G56" s="74"/>
      <c r="H56" s="82">
        <f t="shared" si="12"/>
        <v>0</v>
      </c>
      <c r="I56" s="74"/>
      <c r="J56" s="74"/>
      <c r="K56" s="74"/>
      <c r="L56" s="75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</row>
    <row r="57" spans="1:71" s="16" customFormat="1" ht="18.75" x14ac:dyDescent="0.25">
      <c r="A57" s="42"/>
      <c r="B57" s="45" t="s">
        <v>19</v>
      </c>
      <c r="C57" s="82">
        <f t="shared" si="10"/>
        <v>0</v>
      </c>
      <c r="D57" s="74"/>
      <c r="E57" s="74"/>
      <c r="F57" s="74">
        <v>0</v>
      </c>
      <c r="G57" s="74"/>
      <c r="H57" s="82">
        <f t="shared" si="12"/>
        <v>0</v>
      </c>
      <c r="I57" s="74"/>
      <c r="J57" s="74"/>
      <c r="K57" s="74"/>
      <c r="L57" s="75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</row>
    <row r="58" spans="1:71" s="16" customFormat="1" ht="18.75" x14ac:dyDescent="0.25">
      <c r="A58" s="42"/>
      <c r="B58" s="45" t="s">
        <v>20</v>
      </c>
      <c r="C58" s="82">
        <f t="shared" si="10"/>
        <v>0</v>
      </c>
      <c r="D58" s="74"/>
      <c r="E58" s="74"/>
      <c r="F58" s="74">
        <v>0</v>
      </c>
      <c r="G58" s="74"/>
      <c r="H58" s="82">
        <f t="shared" si="12"/>
        <v>0</v>
      </c>
      <c r="I58" s="74"/>
      <c r="J58" s="74"/>
      <c r="K58" s="74"/>
      <c r="L58" s="75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</row>
    <row r="59" spans="1:71" s="21" customFormat="1" ht="37.5" hidden="1" customHeight="1" x14ac:dyDescent="0.25">
      <c r="A59" s="46" t="s">
        <v>33</v>
      </c>
      <c r="B59" s="35" t="s">
        <v>38</v>
      </c>
      <c r="C59" s="88">
        <f t="shared" ref="C59:C68" si="53">D59+E59+F59+G59</f>
        <v>0</v>
      </c>
      <c r="D59" s="84">
        <f>D60+D61+D64</f>
        <v>0</v>
      </c>
      <c r="E59" s="84">
        <f t="shared" ref="E59:G59" si="54">E60+E61+E64</f>
        <v>0</v>
      </c>
      <c r="F59" s="84">
        <f t="shared" si="54"/>
        <v>0</v>
      </c>
      <c r="G59" s="85">
        <f t="shared" si="54"/>
        <v>0</v>
      </c>
      <c r="H59" s="88">
        <f t="shared" si="12"/>
        <v>0</v>
      </c>
      <c r="I59" s="84">
        <f>I60+I61+I64</f>
        <v>0</v>
      </c>
      <c r="J59" s="84">
        <f t="shared" ref="J59:L59" si="55">J60+J61+J64</f>
        <v>0</v>
      </c>
      <c r="K59" s="84">
        <f t="shared" si="55"/>
        <v>0</v>
      </c>
      <c r="L59" s="85">
        <f t="shared" si="55"/>
        <v>0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</row>
    <row r="60" spans="1:71" s="16" customFormat="1" ht="18.75" hidden="1" x14ac:dyDescent="0.25">
      <c r="A60" s="42"/>
      <c r="B60" s="43" t="s">
        <v>11</v>
      </c>
      <c r="C60" s="71">
        <f t="shared" si="53"/>
        <v>0</v>
      </c>
      <c r="D60" s="74"/>
      <c r="E60" s="74"/>
      <c r="F60" s="74"/>
      <c r="G60" s="75"/>
      <c r="H60" s="71">
        <f t="shared" si="12"/>
        <v>0</v>
      </c>
      <c r="I60" s="74"/>
      <c r="J60" s="74"/>
      <c r="K60" s="74"/>
      <c r="L60" s="7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</row>
    <row r="61" spans="1:71" s="16" customFormat="1" ht="18.75" hidden="1" x14ac:dyDescent="0.25">
      <c r="A61" s="27"/>
      <c r="B61" s="40" t="s">
        <v>12</v>
      </c>
      <c r="C61" s="79">
        <f t="shared" si="53"/>
        <v>0</v>
      </c>
      <c r="D61" s="80">
        <f>D62+D63</f>
        <v>0</v>
      </c>
      <c r="E61" s="80">
        <f t="shared" ref="E61:G61" si="56">E62+E63</f>
        <v>0</v>
      </c>
      <c r="F61" s="80">
        <f t="shared" si="56"/>
        <v>0</v>
      </c>
      <c r="G61" s="81">
        <f t="shared" si="56"/>
        <v>0</v>
      </c>
      <c r="H61" s="79">
        <f t="shared" si="12"/>
        <v>0</v>
      </c>
      <c r="I61" s="80">
        <f>ROUND((I62*16+I63*8)/24,3)</f>
        <v>0</v>
      </c>
      <c r="J61" s="80">
        <f t="shared" ref="J61:L61" si="57">ROUND((J62*16+J63*8)/24,3)</f>
        <v>0</v>
      </c>
      <c r="K61" s="80">
        <f t="shared" si="57"/>
        <v>0</v>
      </c>
      <c r="L61" s="81">
        <f t="shared" si="57"/>
        <v>0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</row>
    <row r="62" spans="1:71" s="16" customFormat="1" ht="15.75" hidden="1" customHeight="1" x14ac:dyDescent="0.25">
      <c r="A62" s="42"/>
      <c r="B62" s="44" t="s">
        <v>16</v>
      </c>
      <c r="C62" s="82">
        <f t="shared" si="53"/>
        <v>0</v>
      </c>
      <c r="D62" s="74"/>
      <c r="E62" s="74"/>
      <c r="F62" s="74"/>
      <c r="G62" s="75"/>
      <c r="H62" s="82">
        <f t="shared" si="12"/>
        <v>0</v>
      </c>
      <c r="I62" s="74"/>
      <c r="J62" s="74"/>
      <c r="K62" s="74"/>
      <c r="L62" s="7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</row>
    <row r="63" spans="1:71" s="16" customFormat="1" ht="15.75" hidden="1" customHeight="1" x14ac:dyDescent="0.25">
      <c r="A63" s="42"/>
      <c r="B63" s="44" t="s">
        <v>17</v>
      </c>
      <c r="C63" s="82">
        <f t="shared" si="53"/>
        <v>0</v>
      </c>
      <c r="D63" s="74"/>
      <c r="E63" s="74"/>
      <c r="F63" s="74"/>
      <c r="G63" s="75"/>
      <c r="H63" s="82">
        <f t="shared" si="12"/>
        <v>0</v>
      </c>
      <c r="I63" s="74"/>
      <c r="J63" s="74"/>
      <c r="K63" s="74"/>
      <c r="L63" s="7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</row>
    <row r="64" spans="1:71" s="16" customFormat="1" ht="15.75" hidden="1" customHeight="1" x14ac:dyDescent="0.25">
      <c r="A64" s="27"/>
      <c r="B64" s="40" t="s">
        <v>13</v>
      </c>
      <c r="C64" s="79">
        <f t="shared" si="53"/>
        <v>0</v>
      </c>
      <c r="D64" s="80">
        <f>D65+D66+D67</f>
        <v>0</v>
      </c>
      <c r="E64" s="80">
        <f t="shared" ref="E64:G64" si="58">E65+E66+E67</f>
        <v>0</v>
      </c>
      <c r="F64" s="80">
        <f t="shared" si="58"/>
        <v>0</v>
      </c>
      <c r="G64" s="81">
        <f t="shared" si="58"/>
        <v>0</v>
      </c>
      <c r="H64" s="79">
        <f t="shared" si="12"/>
        <v>0</v>
      </c>
      <c r="I64" s="80">
        <f>ROUND((I65*8+I66*10+I67*6)/24,3)</f>
        <v>0</v>
      </c>
      <c r="J64" s="80">
        <f t="shared" ref="J64:L64" si="59">ROUND((J65*8+J66*10+J67*6)/24,3)</f>
        <v>0</v>
      </c>
      <c r="K64" s="80">
        <f t="shared" si="59"/>
        <v>0</v>
      </c>
      <c r="L64" s="81">
        <f t="shared" si="59"/>
        <v>0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</row>
    <row r="65" spans="1:71" ht="15.75" hidden="1" customHeight="1" x14ac:dyDescent="0.25">
      <c r="A65" s="42"/>
      <c r="B65" s="45" t="s">
        <v>18</v>
      </c>
      <c r="C65" s="82">
        <f t="shared" si="53"/>
        <v>0</v>
      </c>
      <c r="D65" s="74"/>
      <c r="E65" s="74"/>
      <c r="F65" s="74"/>
      <c r="G65" s="75"/>
      <c r="H65" s="82">
        <f t="shared" si="12"/>
        <v>0</v>
      </c>
      <c r="I65" s="74"/>
      <c r="J65" s="74"/>
      <c r="K65" s="74"/>
      <c r="L65" s="75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</row>
    <row r="66" spans="1:71" s="16" customFormat="1" ht="18.75" hidden="1" x14ac:dyDescent="0.25">
      <c r="A66" s="42"/>
      <c r="B66" s="45" t="s">
        <v>19</v>
      </c>
      <c r="C66" s="82">
        <f t="shared" si="53"/>
        <v>0</v>
      </c>
      <c r="D66" s="74"/>
      <c r="E66" s="74"/>
      <c r="F66" s="74"/>
      <c r="G66" s="75"/>
      <c r="H66" s="82">
        <f t="shared" si="12"/>
        <v>0</v>
      </c>
      <c r="I66" s="74"/>
      <c r="J66" s="74"/>
      <c r="K66" s="74"/>
      <c r="L66" s="75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</row>
    <row r="67" spans="1:71" s="16" customFormat="1" ht="18.75" hidden="1" x14ac:dyDescent="0.25">
      <c r="A67" s="42"/>
      <c r="B67" s="45" t="s">
        <v>20</v>
      </c>
      <c r="C67" s="82">
        <f t="shared" si="53"/>
        <v>0</v>
      </c>
      <c r="D67" s="74"/>
      <c r="E67" s="74"/>
      <c r="F67" s="74"/>
      <c r="G67" s="75"/>
      <c r="H67" s="82">
        <f t="shared" si="12"/>
        <v>0</v>
      </c>
      <c r="I67" s="74"/>
      <c r="J67" s="74"/>
      <c r="K67" s="74"/>
      <c r="L67" s="75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ht="40.5" customHeight="1" thickBot="1" x14ac:dyDescent="0.3">
      <c r="A68" s="38"/>
      <c r="B68" s="39" t="s">
        <v>30</v>
      </c>
      <c r="C68" s="89">
        <f t="shared" si="53"/>
        <v>125.3198807</v>
      </c>
      <c r="D68" s="90">
        <f t="shared" ref="D68:L68" si="60">D10+D14</f>
        <v>0</v>
      </c>
      <c r="E68" s="90">
        <f t="shared" si="60"/>
        <v>0</v>
      </c>
      <c r="F68" s="90">
        <f t="shared" si="60"/>
        <v>24.081051600000002</v>
      </c>
      <c r="G68" s="91">
        <f t="shared" si="60"/>
        <v>101.2388291</v>
      </c>
      <c r="H68" s="89">
        <f t="shared" si="60"/>
        <v>41.773293566666666</v>
      </c>
      <c r="I68" s="90">
        <f t="shared" si="60"/>
        <v>0</v>
      </c>
      <c r="J68" s="90">
        <f t="shared" si="60"/>
        <v>0</v>
      </c>
      <c r="K68" s="90">
        <f t="shared" si="60"/>
        <v>8.0270171999999995</v>
      </c>
      <c r="L68" s="91">
        <f t="shared" si="60"/>
        <v>33.74627636666667</v>
      </c>
    </row>
    <row r="69" spans="1:71" x14ac:dyDescent="0.25">
      <c r="A69" s="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7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71" ht="14.25" customHeight="1" x14ac:dyDescent="0.25">
      <c r="A71" s="3"/>
      <c r="B71" s="3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71" s="64" customFormat="1" ht="20.25" x14ac:dyDescent="0.3">
      <c r="B72" s="63"/>
      <c r="J72" s="65"/>
      <c r="K72" s="65"/>
      <c r="L72" s="65"/>
    </row>
    <row r="73" spans="1:71" ht="20.25" x14ac:dyDescent="0.3">
      <c r="A73" s="3"/>
      <c r="B73" s="63"/>
      <c r="C73" s="65"/>
      <c r="D73" s="64"/>
      <c r="E73" s="65"/>
      <c r="F73" s="65"/>
      <c r="G73" s="65"/>
      <c r="H73" s="65"/>
      <c r="I73" s="65"/>
      <c r="J73" s="22"/>
      <c r="K73" s="22"/>
      <c r="L73" s="22"/>
    </row>
    <row r="74" spans="1:71" ht="19.5" customHeight="1" x14ac:dyDescent="0.25">
      <c r="A74" s="3"/>
      <c r="B74" s="3"/>
      <c r="C74" s="68"/>
      <c r="D74" s="68"/>
      <c r="E74" s="68"/>
      <c r="F74" s="68"/>
      <c r="G74" s="68"/>
      <c r="H74" s="68"/>
      <c r="I74" s="68"/>
      <c r="J74" s="68"/>
      <c r="K74" s="68"/>
      <c r="L74" s="68"/>
    </row>
    <row r="75" spans="1:7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71" x14ac:dyDescent="0.25">
      <c r="A76" s="3"/>
      <c r="B76" s="3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1:7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7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7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7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3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x14ac:dyDescent="0.25">
      <c r="A82" s="3"/>
      <c r="B82" s="3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x14ac:dyDescent="0.25">
      <c r="A83" s="3"/>
      <c r="B83" s="3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x14ac:dyDescent="0.25">
      <c r="A84" s="3"/>
      <c r="B84" s="3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x14ac:dyDescent="0.25">
      <c r="A85" s="3"/>
      <c r="B85" s="3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x14ac:dyDescent="0.25">
      <c r="A86" s="3"/>
      <c r="B86" s="3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x14ac:dyDescent="0.25">
      <c r="A87" s="3"/>
      <c r="B87" s="3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x14ac:dyDescent="0.25">
      <c r="A88" s="3"/>
      <c r="B88" s="3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x14ac:dyDescent="0.25">
      <c r="A89" s="3"/>
      <c r="B89" s="3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x14ac:dyDescent="0.25">
      <c r="A90" s="3"/>
      <c r="B90" s="3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x14ac:dyDescent="0.25">
      <c r="A91" s="3"/>
      <c r="B91" s="3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x14ac:dyDescent="0.25">
      <c r="A92" s="3"/>
      <c r="B92" s="3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x14ac:dyDescent="0.25">
      <c r="A93" s="3"/>
      <c r="B93" s="3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x14ac:dyDescent="0.25">
      <c r="A94" s="3"/>
      <c r="B94" s="3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x14ac:dyDescent="0.25">
      <c r="A95" s="3"/>
      <c r="B95" s="3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x14ac:dyDescent="0.25">
      <c r="A96" s="3"/>
      <c r="B96" s="3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x14ac:dyDescent="0.25">
      <c r="A97" s="3"/>
      <c r="B97" s="3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x14ac:dyDescent="0.25">
      <c r="A98" s="3"/>
      <c r="B98" s="3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x14ac:dyDescent="0.25">
      <c r="A99" s="3"/>
      <c r="B99" s="3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x14ac:dyDescent="0.25">
      <c r="A100" s="3"/>
      <c r="B100" s="3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x14ac:dyDescent="0.25">
      <c r="A101" s="3"/>
      <c r="B101" s="3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x14ac:dyDescent="0.25">
      <c r="A102" s="3"/>
      <c r="B102" s="3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x14ac:dyDescent="0.25">
      <c r="A103" s="3"/>
      <c r="B103" s="3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x14ac:dyDescent="0.25">
      <c r="A104" s="3"/>
      <c r="B104" s="3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x14ac:dyDescent="0.25">
      <c r="A105" s="3"/>
      <c r="B105" s="3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x14ac:dyDescent="0.25">
      <c r="A106" s="3"/>
      <c r="B106" s="3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x14ac:dyDescent="0.25">
      <c r="A107" s="3"/>
      <c r="B107" s="3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x14ac:dyDescent="0.25">
      <c r="A108" s="3"/>
      <c r="B108" s="3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x14ac:dyDescent="0.25">
      <c r="A109" s="3"/>
      <c r="B109" s="3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x14ac:dyDescent="0.25">
      <c r="A110" s="3"/>
      <c r="B110" s="3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x14ac:dyDescent="0.25">
      <c r="A111" s="3"/>
      <c r="B111" s="3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x14ac:dyDescent="0.25">
      <c r="A112" s="3"/>
      <c r="B112" s="3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x14ac:dyDescent="0.25">
      <c r="A113" s="3"/>
      <c r="B113" s="3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x14ac:dyDescent="0.25">
      <c r="A114" s="3"/>
      <c r="B114" s="3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x14ac:dyDescent="0.25">
      <c r="A115" s="3"/>
      <c r="B115" s="3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x14ac:dyDescent="0.25">
      <c r="A116" s="3"/>
      <c r="B116" s="3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x14ac:dyDescent="0.25">
      <c r="A117" s="3"/>
      <c r="B117" s="3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x14ac:dyDescent="0.25">
      <c r="A118" s="3"/>
      <c r="B118" s="3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x14ac:dyDescent="0.25">
      <c r="A119" s="3"/>
      <c r="B119" s="3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x14ac:dyDescent="0.25">
      <c r="A120" s="3"/>
      <c r="B120" s="3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 x14ac:dyDescent="0.25">
      <c r="A121" s="3"/>
      <c r="B121" s="3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 x14ac:dyDescent="0.25">
      <c r="A122" s="3"/>
      <c r="B122" s="3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 x14ac:dyDescent="0.25">
      <c r="A123" s="3"/>
      <c r="B123" s="3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 x14ac:dyDescent="0.25">
      <c r="A124" s="3"/>
      <c r="B124" s="3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 x14ac:dyDescent="0.25">
      <c r="A125" s="3"/>
      <c r="B125" s="3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 x14ac:dyDescent="0.25">
      <c r="A126" s="3"/>
      <c r="B126" s="3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 x14ac:dyDescent="0.25">
      <c r="A127" s="3"/>
      <c r="B127" s="3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 x14ac:dyDescent="0.25">
      <c r="A128" s="3"/>
      <c r="B128" s="3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 x14ac:dyDescent="0.25">
      <c r="A129" s="3"/>
      <c r="B129" s="3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 x14ac:dyDescent="0.25">
      <c r="A130" s="3"/>
      <c r="B130" s="3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 x14ac:dyDescent="0.25">
      <c r="A131" s="3"/>
      <c r="B131" s="3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 x14ac:dyDescent="0.25">
      <c r="A132" s="3"/>
      <c r="B132" s="3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 x14ac:dyDescent="0.25">
      <c r="A133" s="3"/>
      <c r="B133" s="3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 x14ac:dyDescent="0.25">
      <c r="A134" s="3"/>
      <c r="B134" s="3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 x14ac:dyDescent="0.25">
      <c r="A135" s="3"/>
      <c r="B135" s="3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 x14ac:dyDescent="0.25">
      <c r="A136" s="3"/>
      <c r="B136" s="3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 x14ac:dyDescent="0.25">
      <c r="A137" s="3"/>
      <c r="B137" s="3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 x14ac:dyDescent="0.25">
      <c r="A138" s="3"/>
      <c r="B138" s="3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 x14ac:dyDescent="0.25">
      <c r="A139" s="3"/>
      <c r="B139" s="3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 x14ac:dyDescent="0.25">
      <c r="A140" s="3"/>
      <c r="B140" s="3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 x14ac:dyDescent="0.25">
      <c r="A141" s="3"/>
      <c r="B141" s="3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 x14ac:dyDescent="0.25">
      <c r="A142" s="3"/>
      <c r="B142" s="3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 x14ac:dyDescent="0.25">
      <c r="A143" s="3"/>
      <c r="B143" s="3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 x14ac:dyDescent="0.25">
      <c r="A144" s="3"/>
      <c r="B144" s="3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 x14ac:dyDescent="0.25">
      <c r="A145" s="3"/>
      <c r="B145" s="3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x14ac:dyDescent="0.25">
      <c r="A146" s="3"/>
      <c r="B146" s="3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 x14ac:dyDescent="0.25">
      <c r="A147" s="3"/>
      <c r="B147" s="3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 x14ac:dyDescent="0.25">
      <c r="A148" s="3"/>
      <c r="B148" s="3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x14ac:dyDescent="0.25">
      <c r="A149" s="3"/>
      <c r="B149" s="3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 x14ac:dyDescent="0.25">
      <c r="A150" s="3"/>
      <c r="B150" s="3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 x14ac:dyDescent="0.25">
      <c r="A151" s="3"/>
      <c r="B151" s="3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 x14ac:dyDescent="0.25">
      <c r="A152" s="3"/>
      <c r="B152" s="3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 x14ac:dyDescent="0.25">
      <c r="A153" s="3"/>
      <c r="B153" s="3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 x14ac:dyDescent="0.25">
      <c r="A154" s="3"/>
      <c r="B154" s="3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 x14ac:dyDescent="0.25">
      <c r="A155" s="3"/>
      <c r="B155" s="3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 x14ac:dyDescent="0.25">
      <c r="A156" s="3"/>
      <c r="B156" s="3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 x14ac:dyDescent="0.25">
      <c r="A157" s="3"/>
      <c r="B157" s="3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 x14ac:dyDescent="0.25">
      <c r="A158" s="3"/>
      <c r="B158" s="3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 x14ac:dyDescent="0.25">
      <c r="A159" s="3"/>
      <c r="B159" s="3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 x14ac:dyDescent="0.25">
      <c r="A160" s="3"/>
      <c r="B160" s="3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 x14ac:dyDescent="0.25">
      <c r="A161" s="3"/>
      <c r="B161" s="3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 x14ac:dyDescent="0.25">
      <c r="A162" s="3"/>
      <c r="B162" s="3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 x14ac:dyDescent="0.25">
      <c r="A163" s="3"/>
      <c r="B163" s="3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 x14ac:dyDescent="0.25">
      <c r="A164" s="3"/>
      <c r="B164" s="3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 x14ac:dyDescent="0.25">
      <c r="A165" s="3"/>
      <c r="B165" s="3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 x14ac:dyDescent="0.25">
      <c r="A166" s="3"/>
      <c r="B166" s="3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 x14ac:dyDescent="0.25">
      <c r="A167" s="3"/>
      <c r="B167" s="3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 x14ac:dyDescent="0.25">
      <c r="A168" s="3"/>
      <c r="B168" s="3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 x14ac:dyDescent="0.25">
      <c r="A169" s="3"/>
      <c r="B169" s="3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 x14ac:dyDescent="0.25">
      <c r="A170" s="3"/>
      <c r="B170" s="3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 x14ac:dyDescent="0.25">
      <c r="A171" s="3"/>
      <c r="B171" s="3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  <row r="172" spans="1:12" x14ac:dyDescent="0.25">
      <c r="A172" s="3"/>
      <c r="B172" s="3"/>
      <c r="C172" s="22"/>
      <c r="D172" s="22"/>
      <c r="E172" s="22"/>
      <c r="F172" s="22"/>
      <c r="G172" s="22"/>
      <c r="H172" s="22"/>
      <c r="I172" s="22"/>
      <c r="J172" s="22"/>
      <c r="K172" s="22"/>
      <c r="L172" s="22"/>
    </row>
    <row r="173" spans="1:12" x14ac:dyDescent="0.25">
      <c r="A173" s="3"/>
      <c r="B173" s="3"/>
      <c r="C173" s="22"/>
      <c r="D173" s="22"/>
      <c r="E173" s="22"/>
      <c r="F173" s="22"/>
      <c r="G173" s="22"/>
      <c r="H173" s="22"/>
      <c r="I173" s="22"/>
      <c r="J173" s="22"/>
      <c r="K173" s="22"/>
      <c r="L173" s="22"/>
    </row>
    <row r="174" spans="1:12" x14ac:dyDescent="0.25">
      <c r="A174" s="3"/>
      <c r="B174" s="3"/>
      <c r="C174" s="22"/>
      <c r="D174" s="22"/>
      <c r="E174" s="22"/>
      <c r="F174" s="22"/>
      <c r="G174" s="22"/>
      <c r="H174" s="22"/>
      <c r="I174" s="22"/>
      <c r="J174" s="22"/>
      <c r="K174" s="22"/>
      <c r="L174" s="22"/>
    </row>
    <row r="175" spans="1:12" x14ac:dyDescent="0.25">
      <c r="A175" s="3"/>
      <c r="B175" s="3"/>
      <c r="C175" s="22"/>
      <c r="D175" s="22"/>
      <c r="E175" s="22"/>
      <c r="F175" s="22"/>
      <c r="G175" s="22"/>
      <c r="H175" s="22"/>
      <c r="I175" s="22"/>
      <c r="J175" s="22"/>
      <c r="K175" s="22"/>
      <c r="L175" s="22"/>
    </row>
    <row r="176" spans="1:12" x14ac:dyDescent="0.25">
      <c r="A176" s="3"/>
      <c r="B176" s="3"/>
      <c r="C176" s="22"/>
      <c r="D176" s="22"/>
      <c r="E176" s="22"/>
      <c r="F176" s="22"/>
      <c r="G176" s="22"/>
      <c r="H176" s="22"/>
      <c r="I176" s="22"/>
      <c r="J176" s="22"/>
      <c r="K176" s="22"/>
      <c r="L176" s="22"/>
    </row>
    <row r="177" spans="1:12" x14ac:dyDescent="0.25">
      <c r="A177" s="3"/>
      <c r="B177" s="3"/>
      <c r="C177" s="22"/>
      <c r="D177" s="22"/>
      <c r="E177" s="22"/>
      <c r="F177" s="22"/>
      <c r="G177" s="22"/>
      <c r="H177" s="22"/>
      <c r="I177" s="22"/>
      <c r="J177" s="22"/>
      <c r="K177" s="22"/>
      <c r="L177" s="22"/>
    </row>
    <row r="178" spans="1:12" x14ac:dyDescent="0.25">
      <c r="A178" s="3"/>
      <c r="B178" s="3"/>
      <c r="C178" s="22"/>
      <c r="D178" s="22"/>
      <c r="E178" s="22"/>
      <c r="F178" s="22"/>
      <c r="G178" s="22"/>
      <c r="H178" s="22"/>
      <c r="I178" s="22"/>
      <c r="J178" s="22"/>
      <c r="K178" s="22"/>
      <c r="L178" s="22"/>
    </row>
    <row r="179" spans="1:12" x14ac:dyDescent="0.25">
      <c r="A179" s="3"/>
      <c r="B179" s="3"/>
      <c r="C179" s="22"/>
      <c r="D179" s="22"/>
      <c r="E179" s="22"/>
      <c r="F179" s="22"/>
      <c r="G179" s="22"/>
      <c r="H179" s="22"/>
      <c r="I179" s="22"/>
      <c r="J179" s="22"/>
      <c r="K179" s="22"/>
      <c r="L179" s="22"/>
    </row>
    <row r="180" spans="1:12" x14ac:dyDescent="0.25">
      <c r="A180" s="3"/>
      <c r="B180" s="3"/>
      <c r="C180" s="22"/>
      <c r="D180" s="22"/>
      <c r="E180" s="22"/>
      <c r="F180" s="22"/>
      <c r="G180" s="22"/>
      <c r="H180" s="22"/>
      <c r="I180" s="22"/>
      <c r="J180" s="22"/>
      <c r="K180" s="22"/>
      <c r="L180" s="22"/>
    </row>
    <row r="181" spans="1:12" x14ac:dyDescent="0.25">
      <c r="A181" s="3"/>
      <c r="B181" s="3"/>
      <c r="C181" s="22"/>
      <c r="D181" s="22"/>
      <c r="E181" s="22"/>
      <c r="F181" s="22"/>
      <c r="G181" s="22"/>
      <c r="H181" s="22"/>
      <c r="I181" s="22"/>
      <c r="J181" s="22"/>
      <c r="K181" s="22"/>
      <c r="L181" s="22"/>
    </row>
    <row r="182" spans="1:12" x14ac:dyDescent="0.25">
      <c r="A182" s="3"/>
      <c r="B182" s="3"/>
      <c r="C182" s="22"/>
      <c r="D182" s="22"/>
      <c r="E182" s="22"/>
      <c r="F182" s="22"/>
      <c r="G182" s="22"/>
      <c r="H182" s="22"/>
      <c r="I182" s="22"/>
      <c r="J182" s="22"/>
      <c r="K182" s="22"/>
      <c r="L182" s="22"/>
    </row>
    <row r="183" spans="1:12" x14ac:dyDescent="0.25">
      <c r="A183" s="3"/>
      <c r="B183" s="3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1:12" x14ac:dyDescent="0.25">
      <c r="A184" s="3"/>
      <c r="B184" s="3"/>
      <c r="C184" s="22"/>
      <c r="D184" s="22"/>
      <c r="E184" s="22"/>
      <c r="F184" s="22"/>
      <c r="G184" s="22"/>
      <c r="H184" s="22"/>
      <c r="I184" s="22"/>
      <c r="J184" s="22"/>
      <c r="K184" s="22"/>
      <c r="L184" s="22"/>
    </row>
    <row r="185" spans="1:12" x14ac:dyDescent="0.25">
      <c r="A185" s="3"/>
      <c r="B185" s="3"/>
      <c r="C185" s="22"/>
      <c r="D185" s="22"/>
      <c r="E185" s="22"/>
      <c r="F185" s="22"/>
      <c r="G185" s="22"/>
      <c r="H185" s="22"/>
      <c r="I185" s="22"/>
      <c r="J185" s="22"/>
      <c r="K185" s="22"/>
      <c r="L185" s="22"/>
    </row>
    <row r="186" spans="1:12" x14ac:dyDescent="0.25">
      <c r="A186" s="3"/>
      <c r="B186" s="3"/>
      <c r="C186" s="22"/>
      <c r="D186" s="22"/>
      <c r="E186" s="22"/>
      <c r="F186" s="22"/>
      <c r="G186" s="22"/>
      <c r="H186" s="22"/>
      <c r="I186" s="22"/>
      <c r="J186" s="22"/>
      <c r="K186" s="22"/>
      <c r="L186" s="22"/>
    </row>
    <row r="187" spans="1:12" x14ac:dyDescent="0.25">
      <c r="A187" s="3"/>
      <c r="B187" s="3"/>
      <c r="C187" s="22"/>
      <c r="D187" s="22"/>
      <c r="E187" s="22"/>
      <c r="F187" s="22"/>
      <c r="G187" s="22"/>
      <c r="H187" s="22"/>
      <c r="I187" s="22"/>
      <c r="J187" s="22"/>
      <c r="K187" s="22"/>
      <c r="L187" s="22"/>
    </row>
    <row r="188" spans="1:12" x14ac:dyDescent="0.25">
      <c r="A188" s="3"/>
      <c r="B188" s="3"/>
      <c r="C188" s="22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2" x14ac:dyDescent="0.25">
      <c r="A189" s="3"/>
      <c r="B189" s="3"/>
      <c r="C189" s="22"/>
      <c r="D189" s="22"/>
      <c r="E189" s="22"/>
      <c r="F189" s="22"/>
      <c r="G189" s="22"/>
      <c r="H189" s="22"/>
      <c r="I189" s="22"/>
      <c r="J189" s="22"/>
      <c r="K189" s="22"/>
      <c r="L189" s="22"/>
    </row>
    <row r="190" spans="1:12" x14ac:dyDescent="0.25">
      <c r="A190" s="3"/>
      <c r="B190" s="3"/>
      <c r="C190" s="22"/>
      <c r="D190" s="22"/>
      <c r="E190" s="22"/>
      <c r="F190" s="22"/>
      <c r="G190" s="22"/>
      <c r="H190" s="22"/>
      <c r="I190" s="22"/>
      <c r="J190" s="22"/>
      <c r="K190" s="22"/>
      <c r="L190" s="22"/>
    </row>
    <row r="191" spans="1:12" x14ac:dyDescent="0.25">
      <c r="A191" s="3"/>
      <c r="B191" s="3"/>
      <c r="C191" s="22"/>
      <c r="D191" s="22"/>
      <c r="E191" s="22"/>
      <c r="F191" s="22"/>
      <c r="G191" s="22"/>
      <c r="H191" s="22"/>
      <c r="I191" s="22"/>
      <c r="J191" s="22"/>
      <c r="K191" s="22"/>
      <c r="L191" s="22"/>
    </row>
    <row r="192" spans="1:12" x14ac:dyDescent="0.25">
      <c r="A192" s="3"/>
      <c r="B192" s="3"/>
      <c r="C192" s="22"/>
      <c r="D192" s="22"/>
      <c r="E192" s="22"/>
      <c r="F192" s="22"/>
      <c r="G192" s="22"/>
      <c r="H192" s="22"/>
      <c r="I192" s="22"/>
      <c r="J192" s="22"/>
      <c r="K192" s="22"/>
      <c r="L192" s="22"/>
    </row>
    <row r="193" spans="1:12" x14ac:dyDescent="0.25">
      <c r="A193" s="3"/>
      <c r="B193" s="3"/>
      <c r="C193" s="22"/>
      <c r="D193" s="22"/>
      <c r="E193" s="22"/>
      <c r="F193" s="22"/>
      <c r="G193" s="22"/>
      <c r="H193" s="22"/>
      <c r="I193" s="22"/>
      <c r="J193" s="22"/>
      <c r="K193" s="22"/>
      <c r="L193" s="22"/>
    </row>
    <row r="194" spans="1:12" x14ac:dyDescent="0.25">
      <c r="A194" s="3"/>
      <c r="B194" s="3"/>
      <c r="C194" s="22"/>
      <c r="D194" s="22"/>
      <c r="E194" s="22"/>
      <c r="F194" s="22"/>
      <c r="G194" s="22"/>
      <c r="H194" s="22"/>
      <c r="I194" s="22"/>
      <c r="J194" s="22"/>
      <c r="K194" s="22"/>
      <c r="L194" s="22"/>
    </row>
    <row r="195" spans="1:12" x14ac:dyDescent="0.25">
      <c r="A195" s="3"/>
      <c r="B195" s="3"/>
      <c r="C195" s="22"/>
      <c r="D195" s="22"/>
      <c r="E195" s="22"/>
      <c r="F195" s="22"/>
      <c r="G195" s="22"/>
      <c r="H195" s="22"/>
      <c r="I195" s="22"/>
      <c r="J195" s="22"/>
      <c r="K195" s="22"/>
      <c r="L195" s="22"/>
    </row>
    <row r="196" spans="1:12" x14ac:dyDescent="0.25">
      <c r="A196" s="3"/>
      <c r="B196" s="3"/>
      <c r="C196" s="22"/>
      <c r="D196" s="22"/>
      <c r="E196" s="22"/>
      <c r="F196" s="22"/>
      <c r="G196" s="22"/>
      <c r="H196" s="22"/>
      <c r="I196" s="22"/>
      <c r="J196" s="22"/>
      <c r="K196" s="22"/>
      <c r="L196" s="22"/>
    </row>
    <row r="197" spans="1:12" x14ac:dyDescent="0.25">
      <c r="A197" s="3"/>
      <c r="B197" s="3"/>
      <c r="C197" s="22"/>
      <c r="D197" s="22"/>
      <c r="E197" s="22"/>
      <c r="F197" s="22"/>
      <c r="G197" s="22"/>
      <c r="H197" s="22"/>
      <c r="I197" s="22"/>
      <c r="J197" s="22"/>
      <c r="K197" s="22"/>
      <c r="L197" s="22"/>
    </row>
    <row r="198" spans="1:12" x14ac:dyDescent="0.25">
      <c r="A198" s="3"/>
      <c r="B198" s="3"/>
      <c r="C198" s="22"/>
      <c r="D198" s="22"/>
      <c r="E198" s="22"/>
      <c r="F198" s="22"/>
      <c r="G198" s="22"/>
      <c r="H198" s="22"/>
      <c r="I198" s="22"/>
      <c r="J198" s="22"/>
      <c r="K198" s="22"/>
      <c r="L198" s="22"/>
    </row>
    <row r="199" spans="1:12" x14ac:dyDescent="0.25">
      <c r="A199" s="3"/>
      <c r="B199" s="3"/>
      <c r="C199" s="22"/>
      <c r="D199" s="22"/>
      <c r="E199" s="22"/>
      <c r="F199" s="22"/>
      <c r="G199" s="22"/>
      <c r="H199" s="22"/>
      <c r="I199" s="22"/>
      <c r="J199" s="22"/>
      <c r="K199" s="22"/>
      <c r="L199" s="22"/>
    </row>
    <row r="200" spans="1:12" x14ac:dyDescent="0.25">
      <c r="A200" s="3"/>
      <c r="B200" s="3"/>
      <c r="C200" s="22"/>
      <c r="D200" s="22"/>
      <c r="E200" s="22"/>
      <c r="F200" s="22"/>
      <c r="G200" s="22"/>
      <c r="H200" s="22"/>
      <c r="I200" s="22"/>
      <c r="J200" s="22"/>
      <c r="K200" s="22"/>
      <c r="L200" s="22"/>
    </row>
    <row r="201" spans="1:12" x14ac:dyDescent="0.25">
      <c r="A201" s="3"/>
      <c r="B201" s="3"/>
      <c r="C201" s="22"/>
      <c r="D201" s="22"/>
      <c r="E201" s="22"/>
      <c r="F201" s="22"/>
      <c r="G201" s="22"/>
      <c r="H201" s="22"/>
      <c r="I201" s="22"/>
      <c r="J201" s="22"/>
      <c r="K201" s="22"/>
      <c r="L201" s="22"/>
    </row>
    <row r="202" spans="1:12" x14ac:dyDescent="0.25">
      <c r="A202" s="3"/>
      <c r="B202" s="3"/>
      <c r="C202" s="22"/>
      <c r="D202" s="22"/>
      <c r="E202" s="22"/>
      <c r="F202" s="22"/>
      <c r="G202" s="22"/>
      <c r="H202" s="22"/>
      <c r="I202" s="22"/>
      <c r="J202" s="22"/>
      <c r="K202" s="22"/>
      <c r="L202" s="22"/>
    </row>
    <row r="203" spans="1:12" x14ac:dyDescent="0.25">
      <c r="A203" s="3"/>
      <c r="B203" s="3"/>
      <c r="C203" s="22"/>
      <c r="D203" s="22"/>
      <c r="E203" s="22"/>
      <c r="F203" s="22"/>
      <c r="G203" s="22"/>
      <c r="H203" s="22"/>
      <c r="I203" s="22"/>
      <c r="J203" s="22"/>
      <c r="K203" s="22"/>
      <c r="L203" s="22"/>
    </row>
    <row r="204" spans="1:12" x14ac:dyDescent="0.25">
      <c r="A204" s="3"/>
      <c r="B204" s="3"/>
      <c r="C204" s="22"/>
      <c r="D204" s="22"/>
      <c r="E204" s="22"/>
      <c r="F204" s="22"/>
      <c r="G204" s="22"/>
      <c r="H204" s="22"/>
      <c r="I204" s="22"/>
      <c r="J204" s="22"/>
      <c r="K204" s="22"/>
      <c r="L204" s="22"/>
    </row>
    <row r="205" spans="1:12" x14ac:dyDescent="0.25">
      <c r="A205" s="3"/>
      <c r="B205" s="3"/>
      <c r="C205" s="22"/>
      <c r="D205" s="22"/>
      <c r="E205" s="22"/>
      <c r="F205" s="22"/>
      <c r="G205" s="22"/>
      <c r="H205" s="22"/>
      <c r="I205" s="22"/>
      <c r="J205" s="22"/>
      <c r="K205" s="22"/>
      <c r="L205" s="22"/>
    </row>
    <row r="206" spans="1:12" x14ac:dyDescent="0.25">
      <c r="A206" s="3"/>
      <c r="B206" s="3"/>
      <c r="C206" s="22"/>
      <c r="D206" s="22"/>
      <c r="E206" s="22"/>
      <c r="F206" s="22"/>
      <c r="G206" s="22"/>
      <c r="H206" s="22"/>
      <c r="I206" s="22"/>
      <c r="J206" s="22"/>
      <c r="K206" s="22"/>
      <c r="L206" s="22"/>
    </row>
    <row r="207" spans="1:12" x14ac:dyDescent="0.25">
      <c r="A207" s="3"/>
      <c r="B207" s="3"/>
      <c r="C207" s="22"/>
      <c r="D207" s="22"/>
      <c r="E207" s="22"/>
      <c r="F207" s="22"/>
      <c r="G207" s="22"/>
      <c r="H207" s="22"/>
      <c r="I207" s="22"/>
      <c r="J207" s="22"/>
      <c r="K207" s="22"/>
      <c r="L207" s="22"/>
    </row>
    <row r="208" spans="1:12" x14ac:dyDescent="0.25">
      <c r="A208" s="3"/>
      <c r="B208" s="3"/>
      <c r="C208" s="22"/>
      <c r="D208" s="22"/>
      <c r="E208" s="22"/>
      <c r="F208" s="22"/>
      <c r="G208" s="22"/>
      <c r="H208" s="22"/>
      <c r="I208" s="22"/>
      <c r="J208" s="22"/>
      <c r="K208" s="22"/>
      <c r="L208" s="22"/>
    </row>
    <row r="209" spans="1:12" x14ac:dyDescent="0.25">
      <c r="A209" s="3"/>
      <c r="B209" s="3"/>
      <c r="C209" s="22"/>
      <c r="D209" s="22"/>
      <c r="E209" s="22"/>
      <c r="F209" s="22"/>
      <c r="G209" s="22"/>
      <c r="H209" s="22"/>
      <c r="I209" s="22"/>
      <c r="J209" s="22"/>
      <c r="K209" s="22"/>
      <c r="L209" s="22"/>
    </row>
    <row r="210" spans="1:12" x14ac:dyDescent="0.25">
      <c r="A210" s="3"/>
      <c r="B210" s="3"/>
      <c r="C210" s="22"/>
      <c r="D210" s="22"/>
      <c r="E210" s="22"/>
      <c r="F210" s="22"/>
      <c r="G210" s="22"/>
      <c r="H210" s="22"/>
      <c r="I210" s="22"/>
      <c r="J210" s="22"/>
      <c r="K210" s="22"/>
      <c r="L210" s="22"/>
    </row>
    <row r="211" spans="1:12" x14ac:dyDescent="0.25">
      <c r="A211" s="3"/>
      <c r="B211" s="3"/>
      <c r="C211" s="22"/>
      <c r="D211" s="22"/>
      <c r="E211" s="22"/>
      <c r="F211" s="22"/>
      <c r="G211" s="22"/>
      <c r="H211" s="22"/>
      <c r="I211" s="22"/>
      <c r="J211" s="22"/>
      <c r="K211" s="22"/>
      <c r="L211" s="22"/>
    </row>
    <row r="212" spans="1:12" x14ac:dyDescent="0.25">
      <c r="A212" s="3"/>
      <c r="B212" s="3"/>
      <c r="C212" s="22"/>
      <c r="D212" s="22"/>
      <c r="E212" s="22"/>
      <c r="F212" s="22"/>
      <c r="G212" s="22"/>
      <c r="H212" s="22"/>
      <c r="I212" s="22"/>
      <c r="J212" s="22"/>
      <c r="K212" s="22"/>
      <c r="L212" s="22"/>
    </row>
    <row r="213" spans="1:12" x14ac:dyDescent="0.25">
      <c r="A213" s="3"/>
      <c r="B213" s="3"/>
      <c r="C213" s="22"/>
      <c r="D213" s="22"/>
      <c r="E213" s="22"/>
      <c r="F213" s="22"/>
      <c r="G213" s="22"/>
      <c r="H213" s="22"/>
      <c r="I213" s="22"/>
      <c r="J213" s="22"/>
      <c r="K213" s="22"/>
      <c r="L213" s="22"/>
    </row>
    <row r="214" spans="1:12" x14ac:dyDescent="0.25">
      <c r="A214" s="3"/>
      <c r="B214" s="3"/>
      <c r="C214" s="22"/>
      <c r="D214" s="22"/>
      <c r="E214" s="22"/>
      <c r="F214" s="22"/>
      <c r="G214" s="22"/>
      <c r="H214" s="22"/>
      <c r="I214" s="22"/>
      <c r="J214" s="22"/>
      <c r="K214" s="22"/>
      <c r="L214" s="22"/>
    </row>
    <row r="215" spans="1:12" x14ac:dyDescent="0.25">
      <c r="A215" s="3"/>
      <c r="B215" s="3"/>
      <c r="C215" s="22"/>
      <c r="D215" s="22"/>
      <c r="E215" s="22"/>
      <c r="F215" s="22"/>
      <c r="G215" s="22"/>
      <c r="H215" s="22"/>
      <c r="I215" s="22"/>
      <c r="J215" s="22"/>
      <c r="K215" s="22"/>
      <c r="L215" s="22"/>
    </row>
    <row r="216" spans="1:12" x14ac:dyDescent="0.25">
      <c r="A216" s="3"/>
      <c r="B216" s="3"/>
      <c r="C216" s="22"/>
      <c r="D216" s="22"/>
      <c r="E216" s="22"/>
      <c r="F216" s="22"/>
      <c r="G216" s="22"/>
      <c r="H216" s="22"/>
      <c r="I216" s="22"/>
      <c r="J216" s="22"/>
      <c r="K216" s="22"/>
      <c r="L216" s="22"/>
    </row>
    <row r="217" spans="1:12" x14ac:dyDescent="0.25">
      <c r="A217" s="3"/>
      <c r="B217" s="3"/>
      <c r="C217" s="22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 x14ac:dyDescent="0.25">
      <c r="A218" s="3"/>
      <c r="B218" s="3"/>
      <c r="C218" s="22"/>
      <c r="D218" s="22"/>
      <c r="E218" s="22"/>
      <c r="F218" s="22"/>
      <c r="G218" s="22"/>
      <c r="H218" s="22"/>
      <c r="I218" s="22"/>
      <c r="J218" s="22"/>
      <c r="K218" s="22"/>
      <c r="L218" s="22"/>
    </row>
    <row r="219" spans="1:12" x14ac:dyDescent="0.25">
      <c r="A219" s="3"/>
      <c r="B219" s="3"/>
      <c r="C219" s="22"/>
      <c r="D219" s="22"/>
      <c r="E219" s="22"/>
      <c r="F219" s="22"/>
      <c r="G219" s="22"/>
      <c r="H219" s="22"/>
      <c r="I219" s="22"/>
      <c r="J219" s="22"/>
      <c r="K219" s="22"/>
      <c r="L219" s="22"/>
    </row>
    <row r="220" spans="1:12" x14ac:dyDescent="0.25">
      <c r="A220" s="3"/>
      <c r="B220" s="3"/>
      <c r="C220" s="22"/>
      <c r="D220" s="22"/>
      <c r="E220" s="22"/>
      <c r="F220" s="22"/>
      <c r="G220" s="22"/>
      <c r="H220" s="22"/>
      <c r="I220" s="22"/>
      <c r="J220" s="22"/>
      <c r="K220" s="22"/>
      <c r="L220" s="22"/>
    </row>
    <row r="221" spans="1:12" x14ac:dyDescent="0.25">
      <c r="A221" s="3"/>
      <c r="B221" s="3"/>
      <c r="C221" s="22"/>
      <c r="D221" s="22"/>
      <c r="E221" s="22"/>
      <c r="F221" s="22"/>
      <c r="G221" s="22"/>
      <c r="H221" s="22"/>
      <c r="I221" s="22"/>
      <c r="J221" s="22"/>
      <c r="K221" s="22"/>
      <c r="L221" s="22"/>
    </row>
    <row r="222" spans="1:12" x14ac:dyDescent="0.25">
      <c r="A222" s="3"/>
      <c r="B222" s="3"/>
      <c r="C222" s="22"/>
      <c r="D222" s="22"/>
      <c r="E222" s="22"/>
      <c r="F222" s="22"/>
      <c r="G222" s="22"/>
      <c r="H222" s="22"/>
      <c r="I222" s="22"/>
      <c r="J222" s="22"/>
      <c r="K222" s="22"/>
      <c r="L222" s="22"/>
    </row>
    <row r="223" spans="1:12" x14ac:dyDescent="0.25">
      <c r="A223" s="3"/>
      <c r="B223" s="3"/>
      <c r="C223" s="22"/>
      <c r="D223" s="22"/>
      <c r="E223" s="22"/>
      <c r="F223" s="22"/>
      <c r="G223" s="22"/>
      <c r="H223" s="22"/>
      <c r="I223" s="22"/>
      <c r="J223" s="22"/>
      <c r="K223" s="22"/>
      <c r="L223" s="22"/>
    </row>
    <row r="224" spans="1:12" x14ac:dyDescent="0.25">
      <c r="A224" s="3"/>
      <c r="B224" s="3"/>
      <c r="C224" s="22"/>
      <c r="D224" s="22"/>
      <c r="E224" s="22"/>
      <c r="F224" s="22"/>
      <c r="G224" s="22"/>
      <c r="H224" s="22"/>
      <c r="I224" s="22"/>
      <c r="J224" s="22"/>
      <c r="K224" s="22"/>
      <c r="L224" s="22"/>
    </row>
    <row r="225" spans="1:12" x14ac:dyDescent="0.25">
      <c r="A225" s="3"/>
      <c r="B225" s="3"/>
      <c r="C225" s="22"/>
      <c r="D225" s="22"/>
      <c r="E225" s="22"/>
      <c r="F225" s="22"/>
      <c r="G225" s="22"/>
      <c r="H225" s="22"/>
      <c r="I225" s="22"/>
      <c r="J225" s="22"/>
      <c r="K225" s="22"/>
      <c r="L225" s="22"/>
    </row>
    <row r="226" spans="1:12" x14ac:dyDescent="0.25">
      <c r="A226" s="3"/>
      <c r="B226" s="3"/>
      <c r="C226" s="22"/>
      <c r="D226" s="22"/>
      <c r="E226" s="22"/>
      <c r="F226" s="22"/>
      <c r="G226" s="22"/>
      <c r="H226" s="22"/>
      <c r="I226" s="22"/>
      <c r="J226" s="22"/>
      <c r="K226" s="22"/>
      <c r="L226" s="22"/>
    </row>
    <row r="227" spans="1:12" x14ac:dyDescent="0.25">
      <c r="A227" s="3"/>
      <c r="B227" s="3"/>
      <c r="C227" s="22"/>
      <c r="D227" s="22"/>
      <c r="E227" s="22"/>
      <c r="F227" s="22"/>
      <c r="G227" s="22"/>
      <c r="H227" s="22"/>
      <c r="I227" s="22"/>
      <c r="J227" s="22"/>
      <c r="K227" s="22"/>
      <c r="L227" s="22"/>
    </row>
    <row r="228" spans="1:12" x14ac:dyDescent="0.25">
      <c r="A228" s="3"/>
      <c r="B228" s="3"/>
      <c r="C228" s="22"/>
      <c r="D228" s="22"/>
      <c r="E228" s="22"/>
      <c r="F228" s="22"/>
      <c r="G228" s="22"/>
      <c r="H228" s="22"/>
      <c r="I228" s="22"/>
      <c r="J228" s="22"/>
      <c r="K228" s="22"/>
      <c r="L228" s="22"/>
    </row>
    <row r="229" spans="1:12" x14ac:dyDescent="0.25">
      <c r="A229" s="3"/>
      <c r="B229" s="3"/>
      <c r="C229" s="22"/>
      <c r="D229" s="22"/>
      <c r="E229" s="22"/>
      <c r="F229" s="22"/>
      <c r="G229" s="22"/>
      <c r="H229" s="22"/>
      <c r="I229" s="22"/>
      <c r="J229" s="22"/>
      <c r="K229" s="22"/>
      <c r="L229" s="22"/>
    </row>
    <row r="230" spans="1:12" x14ac:dyDescent="0.25">
      <c r="A230" s="3"/>
      <c r="B230" s="3"/>
      <c r="C230" s="22"/>
      <c r="D230" s="22"/>
      <c r="E230" s="22"/>
      <c r="F230" s="22"/>
      <c r="G230" s="22"/>
      <c r="H230" s="22"/>
      <c r="I230" s="22"/>
      <c r="J230" s="22"/>
      <c r="K230" s="22"/>
      <c r="L230" s="22"/>
    </row>
    <row r="231" spans="1:12" x14ac:dyDescent="0.25">
      <c r="A231" s="3"/>
      <c r="B231" s="3"/>
      <c r="C231" s="22"/>
      <c r="D231" s="22"/>
      <c r="E231" s="22"/>
      <c r="F231" s="22"/>
      <c r="G231" s="22"/>
      <c r="H231" s="22"/>
      <c r="I231" s="22"/>
      <c r="J231" s="22"/>
      <c r="K231" s="22"/>
      <c r="L231" s="22"/>
    </row>
    <row r="232" spans="1:12" x14ac:dyDescent="0.25">
      <c r="A232" s="3"/>
      <c r="B232" s="3"/>
      <c r="C232" s="22"/>
      <c r="D232" s="22"/>
      <c r="E232" s="22"/>
      <c r="F232" s="22"/>
      <c r="G232" s="22"/>
      <c r="H232" s="22"/>
      <c r="I232" s="22"/>
      <c r="J232" s="22"/>
      <c r="K232" s="22"/>
      <c r="L232" s="22"/>
    </row>
    <row r="233" spans="1:12" x14ac:dyDescent="0.25">
      <c r="A233" s="3"/>
      <c r="B233" s="3"/>
      <c r="C233" s="22"/>
      <c r="D233" s="22"/>
      <c r="E233" s="22"/>
      <c r="F233" s="22"/>
      <c r="G233" s="22"/>
      <c r="H233" s="22"/>
      <c r="I233" s="22"/>
      <c r="J233" s="22"/>
      <c r="K233" s="22"/>
      <c r="L233" s="22"/>
    </row>
    <row r="234" spans="1:12" x14ac:dyDescent="0.25">
      <c r="A234" s="3"/>
      <c r="B234" s="3"/>
      <c r="C234" s="22"/>
      <c r="D234" s="22"/>
      <c r="E234" s="22"/>
      <c r="F234" s="22"/>
      <c r="G234" s="22"/>
      <c r="H234" s="22"/>
      <c r="I234" s="22"/>
      <c r="J234" s="22"/>
      <c r="K234" s="22"/>
      <c r="L234" s="22"/>
    </row>
    <row r="235" spans="1:12" x14ac:dyDescent="0.25">
      <c r="A235" s="3"/>
      <c r="B235" s="3"/>
      <c r="C235" s="22"/>
      <c r="D235" s="22"/>
      <c r="E235" s="22"/>
      <c r="F235" s="22"/>
      <c r="G235" s="22"/>
      <c r="H235" s="22"/>
      <c r="I235" s="22"/>
      <c r="J235" s="22"/>
      <c r="K235" s="22"/>
      <c r="L235" s="22"/>
    </row>
    <row r="236" spans="1:12" x14ac:dyDescent="0.25">
      <c r="A236" s="3"/>
      <c r="B236" s="3"/>
      <c r="C236" s="22"/>
      <c r="D236" s="22"/>
      <c r="E236" s="22"/>
      <c r="F236" s="22"/>
      <c r="G236" s="22"/>
      <c r="H236" s="22"/>
      <c r="I236" s="22"/>
      <c r="J236" s="22"/>
      <c r="K236" s="22"/>
      <c r="L236" s="22"/>
    </row>
    <row r="237" spans="1:12" x14ac:dyDescent="0.25">
      <c r="A237" s="3"/>
      <c r="B237" s="3"/>
      <c r="C237" s="22"/>
      <c r="D237" s="22"/>
      <c r="E237" s="22"/>
      <c r="F237" s="22"/>
      <c r="G237" s="22"/>
      <c r="H237" s="22"/>
      <c r="I237" s="22"/>
      <c r="J237" s="22"/>
      <c r="K237" s="22"/>
      <c r="L237" s="22"/>
    </row>
    <row r="238" spans="1:12" x14ac:dyDescent="0.25">
      <c r="A238" s="3"/>
      <c r="B238" s="3"/>
      <c r="C238" s="22"/>
      <c r="D238" s="22"/>
      <c r="E238" s="22"/>
      <c r="F238" s="22"/>
      <c r="G238" s="22"/>
      <c r="H238" s="22"/>
      <c r="I238" s="22"/>
      <c r="J238" s="22"/>
      <c r="K238" s="22"/>
      <c r="L238" s="22"/>
    </row>
    <row r="239" spans="1:12" x14ac:dyDescent="0.25">
      <c r="A239" s="3"/>
      <c r="B239" s="3"/>
      <c r="C239" s="22"/>
      <c r="D239" s="22"/>
      <c r="E239" s="22"/>
      <c r="F239" s="22"/>
      <c r="G239" s="22"/>
      <c r="H239" s="22"/>
      <c r="I239" s="22"/>
      <c r="J239" s="22"/>
      <c r="K239" s="22"/>
      <c r="L239" s="22"/>
    </row>
    <row r="240" spans="1:12" x14ac:dyDescent="0.25">
      <c r="A240" s="3"/>
      <c r="B240" s="3"/>
      <c r="C240" s="22"/>
      <c r="D240" s="22"/>
      <c r="E240" s="22"/>
      <c r="F240" s="22"/>
      <c r="G240" s="22"/>
      <c r="H240" s="22"/>
      <c r="I240" s="22"/>
      <c r="J240" s="22"/>
      <c r="K240" s="22"/>
      <c r="L240" s="22"/>
    </row>
    <row r="241" spans="1:12" x14ac:dyDescent="0.25">
      <c r="A241" s="3"/>
      <c r="B241" s="3"/>
      <c r="C241" s="22"/>
      <c r="D241" s="22"/>
      <c r="E241" s="22"/>
      <c r="F241" s="22"/>
      <c r="G241" s="22"/>
      <c r="H241" s="22"/>
      <c r="I241" s="22"/>
      <c r="J241" s="22"/>
      <c r="K241" s="22"/>
      <c r="L241" s="22"/>
    </row>
    <row r="242" spans="1:12" x14ac:dyDescent="0.25">
      <c r="A242" s="3"/>
      <c r="B242" s="3"/>
      <c r="C242" s="22"/>
      <c r="D242" s="22"/>
      <c r="E242" s="22"/>
      <c r="F242" s="22"/>
      <c r="G242" s="22"/>
      <c r="H242" s="22"/>
      <c r="I242" s="22"/>
      <c r="J242" s="22"/>
      <c r="K242" s="22"/>
      <c r="L242" s="22"/>
    </row>
    <row r="243" spans="1:12" x14ac:dyDescent="0.25">
      <c r="A243" s="3"/>
      <c r="B243" s="3"/>
      <c r="C243" s="22"/>
      <c r="D243" s="22"/>
      <c r="E243" s="22"/>
      <c r="F243" s="22"/>
      <c r="G243" s="22"/>
      <c r="H243" s="22"/>
      <c r="I243" s="22"/>
      <c r="J243" s="22"/>
      <c r="K243" s="22"/>
      <c r="L243" s="22"/>
    </row>
    <row r="244" spans="1:12" x14ac:dyDescent="0.25">
      <c r="A244" s="3"/>
      <c r="B244" s="3"/>
      <c r="C244" s="22"/>
      <c r="D244" s="22"/>
      <c r="E244" s="22"/>
      <c r="F244" s="22"/>
      <c r="G244" s="22"/>
      <c r="H244" s="22"/>
      <c r="I244" s="22"/>
      <c r="J244" s="22"/>
      <c r="K244" s="22"/>
      <c r="L244" s="22"/>
    </row>
    <row r="245" spans="1:12" x14ac:dyDescent="0.25">
      <c r="A245" s="3"/>
      <c r="B245" s="3"/>
      <c r="C245" s="22"/>
      <c r="D245" s="22"/>
      <c r="E245" s="22"/>
      <c r="F245" s="22"/>
      <c r="G245" s="22"/>
      <c r="H245" s="22"/>
      <c r="I245" s="22"/>
      <c r="J245" s="22"/>
      <c r="K245" s="22"/>
      <c r="L245" s="22"/>
    </row>
    <row r="246" spans="1:12" x14ac:dyDescent="0.25">
      <c r="A246" s="3"/>
      <c r="B246" s="3"/>
      <c r="C246" s="22"/>
      <c r="D246" s="22"/>
      <c r="E246" s="22"/>
      <c r="F246" s="22"/>
      <c r="G246" s="22"/>
      <c r="H246" s="22"/>
      <c r="I246" s="22"/>
      <c r="J246" s="22"/>
      <c r="K246" s="22"/>
      <c r="L246" s="22"/>
    </row>
    <row r="247" spans="1:12" x14ac:dyDescent="0.25">
      <c r="A247" s="3"/>
      <c r="B247" s="3"/>
      <c r="C247" s="22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 x14ac:dyDescent="0.25">
      <c r="A248" s="3"/>
      <c r="B248" s="3"/>
      <c r="C248" s="22"/>
      <c r="D248" s="22"/>
      <c r="E248" s="22"/>
      <c r="F248" s="22"/>
      <c r="G248" s="22"/>
      <c r="H248" s="22"/>
      <c r="I248" s="22"/>
      <c r="J248" s="22"/>
      <c r="K248" s="22"/>
      <c r="L248" s="22"/>
    </row>
    <row r="249" spans="1:12" x14ac:dyDescent="0.25">
      <c r="A249" s="3"/>
      <c r="B249" s="3"/>
      <c r="C249" s="22"/>
      <c r="D249" s="22"/>
      <c r="E249" s="22"/>
      <c r="F249" s="22"/>
      <c r="G249" s="22"/>
      <c r="H249" s="22"/>
      <c r="I249" s="22"/>
      <c r="J249" s="22"/>
      <c r="K249" s="22"/>
      <c r="L249" s="22"/>
    </row>
    <row r="250" spans="1:12" x14ac:dyDescent="0.25">
      <c r="A250" s="3"/>
      <c r="B250" s="3"/>
      <c r="C250" s="22"/>
      <c r="D250" s="22"/>
      <c r="E250" s="22"/>
      <c r="F250" s="22"/>
      <c r="G250" s="22"/>
      <c r="H250" s="22"/>
      <c r="I250" s="22"/>
      <c r="J250" s="22"/>
      <c r="K250" s="22"/>
      <c r="L250" s="22"/>
    </row>
    <row r="251" spans="1:12" x14ac:dyDescent="0.25">
      <c r="A251" s="3"/>
      <c r="B251" s="3"/>
      <c r="C251" s="22"/>
      <c r="D251" s="22"/>
      <c r="E251" s="22"/>
      <c r="F251" s="22"/>
      <c r="G251" s="22"/>
      <c r="H251" s="22"/>
      <c r="I251" s="22"/>
      <c r="J251" s="22"/>
      <c r="K251" s="22"/>
      <c r="L251" s="22"/>
    </row>
    <row r="252" spans="1:12" x14ac:dyDescent="0.25">
      <c r="A252" s="3"/>
      <c r="B252" s="3"/>
      <c r="C252" s="22"/>
      <c r="D252" s="22"/>
      <c r="E252" s="22"/>
      <c r="F252" s="22"/>
      <c r="G252" s="22"/>
      <c r="H252" s="22"/>
      <c r="I252" s="22"/>
      <c r="J252" s="22"/>
      <c r="K252" s="22"/>
      <c r="L252" s="22"/>
    </row>
    <row r="253" spans="1:12" x14ac:dyDescent="0.25">
      <c r="A253" s="3"/>
      <c r="B253" s="3"/>
      <c r="C253" s="22"/>
      <c r="D253" s="22"/>
      <c r="E253" s="22"/>
      <c r="F253" s="22"/>
      <c r="G253" s="22"/>
      <c r="H253" s="22"/>
      <c r="I253" s="22"/>
      <c r="J253" s="22"/>
      <c r="K253" s="22"/>
      <c r="L253" s="22"/>
    </row>
    <row r="254" spans="1:12" x14ac:dyDescent="0.25">
      <c r="A254" s="3"/>
      <c r="B254" s="3"/>
      <c r="C254" s="22"/>
      <c r="D254" s="22"/>
      <c r="E254" s="22"/>
      <c r="F254" s="22"/>
      <c r="G254" s="22"/>
      <c r="H254" s="22"/>
      <c r="I254" s="22"/>
      <c r="J254" s="22"/>
      <c r="K254" s="22"/>
      <c r="L254" s="22"/>
    </row>
    <row r="255" spans="1:12" x14ac:dyDescent="0.25">
      <c r="A255" s="3"/>
      <c r="B255" s="3"/>
      <c r="C255" s="22"/>
      <c r="D255" s="22"/>
      <c r="E255" s="22"/>
      <c r="F255" s="22"/>
      <c r="G255" s="22"/>
      <c r="H255" s="22"/>
      <c r="I255" s="22"/>
      <c r="J255" s="22"/>
      <c r="K255" s="22"/>
      <c r="L255" s="22"/>
    </row>
    <row r="256" spans="1:12" x14ac:dyDescent="0.25">
      <c r="A256" s="3"/>
      <c r="B256" s="3"/>
      <c r="C256" s="22"/>
      <c r="D256" s="22"/>
      <c r="E256" s="22"/>
      <c r="F256" s="22"/>
      <c r="G256" s="22"/>
      <c r="H256" s="22"/>
      <c r="I256" s="22"/>
      <c r="J256" s="22"/>
      <c r="K256" s="22"/>
      <c r="L256" s="22"/>
    </row>
    <row r="257" spans="1:12" x14ac:dyDescent="0.25">
      <c r="A257" s="3"/>
      <c r="B257" s="3"/>
      <c r="C257" s="22"/>
      <c r="D257" s="22"/>
      <c r="E257" s="22"/>
      <c r="F257" s="22"/>
      <c r="G257" s="22"/>
      <c r="H257" s="22"/>
      <c r="I257" s="22"/>
      <c r="J257" s="22"/>
      <c r="K257" s="22"/>
      <c r="L257" s="22"/>
    </row>
    <row r="258" spans="1:12" x14ac:dyDescent="0.25">
      <c r="A258" s="3"/>
      <c r="B258" s="3"/>
      <c r="C258" s="22"/>
      <c r="D258" s="22"/>
      <c r="E258" s="22"/>
      <c r="F258" s="22"/>
      <c r="G258" s="22"/>
      <c r="H258" s="22"/>
      <c r="I258" s="22"/>
      <c r="J258" s="22"/>
      <c r="K258" s="22"/>
      <c r="L258" s="22"/>
    </row>
    <row r="259" spans="1:12" x14ac:dyDescent="0.25">
      <c r="A259" s="3"/>
      <c r="B259" s="3"/>
      <c r="C259" s="22"/>
      <c r="D259" s="22"/>
      <c r="E259" s="22"/>
      <c r="F259" s="22"/>
      <c r="G259" s="22"/>
      <c r="H259" s="22"/>
      <c r="I259" s="22"/>
      <c r="J259" s="22"/>
      <c r="K259" s="22"/>
      <c r="L259" s="22"/>
    </row>
    <row r="260" spans="1:12" x14ac:dyDescent="0.25">
      <c r="A260" s="3"/>
      <c r="B260" s="3"/>
      <c r="C260" s="22"/>
      <c r="D260" s="22"/>
      <c r="E260" s="22"/>
      <c r="F260" s="22"/>
      <c r="G260" s="22"/>
      <c r="H260" s="22"/>
      <c r="I260" s="22"/>
      <c r="J260" s="22"/>
      <c r="K260" s="22"/>
      <c r="L260" s="22"/>
    </row>
    <row r="261" spans="1:12" x14ac:dyDescent="0.25">
      <c r="A261" s="3"/>
      <c r="B261" s="3"/>
      <c r="C261" s="22"/>
      <c r="D261" s="22"/>
      <c r="E261" s="22"/>
      <c r="F261" s="22"/>
      <c r="G261" s="22"/>
      <c r="H261" s="22"/>
      <c r="I261" s="22"/>
      <c r="J261" s="22"/>
      <c r="K261" s="22"/>
      <c r="L261" s="22"/>
    </row>
    <row r="262" spans="1:12" x14ac:dyDescent="0.25">
      <c r="A262" s="3"/>
      <c r="B262" s="3"/>
      <c r="C262" s="22"/>
      <c r="D262" s="22"/>
      <c r="E262" s="22"/>
      <c r="F262" s="22"/>
      <c r="G262" s="22"/>
      <c r="H262" s="22"/>
      <c r="I262" s="22"/>
      <c r="J262" s="22"/>
      <c r="K262" s="22"/>
      <c r="L262" s="22"/>
    </row>
    <row r="263" spans="1:12" x14ac:dyDescent="0.25">
      <c r="A263" s="3"/>
      <c r="B263" s="3"/>
      <c r="C263" s="22"/>
      <c r="D263" s="22"/>
      <c r="E263" s="22"/>
      <c r="F263" s="22"/>
      <c r="G263" s="22"/>
      <c r="H263" s="22"/>
      <c r="I263" s="22"/>
      <c r="J263" s="22"/>
      <c r="K263" s="22"/>
      <c r="L263" s="22"/>
    </row>
    <row r="264" spans="1:12" x14ac:dyDescent="0.25">
      <c r="A264" s="3"/>
      <c r="B264" s="3"/>
      <c r="C264" s="22"/>
      <c r="D264" s="22"/>
      <c r="E264" s="22"/>
      <c r="F264" s="22"/>
      <c r="G264" s="22"/>
      <c r="H264" s="22"/>
      <c r="I264" s="22"/>
      <c r="J264" s="22"/>
      <c r="K264" s="22"/>
      <c r="L264" s="22"/>
    </row>
    <row r="265" spans="1:12" x14ac:dyDescent="0.25">
      <c r="A265" s="3"/>
      <c r="B265" s="3"/>
      <c r="C265" s="22"/>
      <c r="D265" s="22"/>
      <c r="E265" s="22"/>
      <c r="F265" s="22"/>
      <c r="G265" s="22"/>
      <c r="H265" s="22"/>
      <c r="I265" s="22"/>
      <c r="J265" s="22"/>
      <c r="K265" s="22"/>
      <c r="L265" s="22"/>
    </row>
    <row r="266" spans="1:12" x14ac:dyDescent="0.25">
      <c r="A266" s="3"/>
      <c r="B266" s="3"/>
      <c r="C266" s="22"/>
      <c r="D266" s="22"/>
      <c r="E266" s="22"/>
      <c r="F266" s="22"/>
      <c r="G266" s="22"/>
      <c r="H266" s="22"/>
      <c r="I266" s="22"/>
      <c r="J266" s="22"/>
      <c r="K266" s="22"/>
      <c r="L266" s="22"/>
    </row>
    <row r="267" spans="1:12" x14ac:dyDescent="0.25">
      <c r="A267" s="3"/>
      <c r="B267" s="3"/>
      <c r="C267" s="22"/>
      <c r="D267" s="22"/>
      <c r="E267" s="22"/>
      <c r="F267" s="22"/>
      <c r="G267" s="22"/>
      <c r="H267" s="22"/>
      <c r="I267" s="22"/>
      <c r="J267" s="22"/>
      <c r="K267" s="22"/>
      <c r="L267" s="22"/>
    </row>
    <row r="268" spans="1:12" x14ac:dyDescent="0.25">
      <c r="A268" s="3"/>
      <c r="B268" s="3"/>
      <c r="C268" s="22"/>
      <c r="D268" s="22"/>
      <c r="E268" s="22"/>
      <c r="F268" s="22"/>
      <c r="G268" s="22"/>
      <c r="H268" s="22"/>
      <c r="I268" s="22"/>
      <c r="J268" s="22"/>
      <c r="K268" s="22"/>
      <c r="L268" s="22"/>
    </row>
    <row r="269" spans="1:12" x14ac:dyDescent="0.25">
      <c r="A269" s="3"/>
      <c r="B269" s="3"/>
      <c r="C269" s="22"/>
      <c r="D269" s="22"/>
      <c r="E269" s="22"/>
      <c r="F269" s="22"/>
      <c r="G269" s="22"/>
      <c r="H269" s="22"/>
      <c r="I269" s="22"/>
      <c r="J269" s="22"/>
      <c r="K269" s="22"/>
      <c r="L269" s="22"/>
    </row>
    <row r="270" spans="1:12" x14ac:dyDescent="0.25">
      <c r="A270" s="3"/>
      <c r="B270" s="3"/>
      <c r="C270" s="22"/>
      <c r="D270" s="22"/>
      <c r="E270" s="22"/>
      <c r="F270" s="22"/>
      <c r="G270" s="22"/>
      <c r="H270" s="22"/>
      <c r="I270" s="22"/>
      <c r="J270" s="22"/>
      <c r="K270" s="22"/>
      <c r="L270" s="22"/>
    </row>
    <row r="271" spans="1:12" x14ac:dyDescent="0.25">
      <c r="A271" s="3"/>
      <c r="B271" s="3"/>
      <c r="C271" s="22"/>
      <c r="D271" s="22"/>
      <c r="E271" s="22"/>
      <c r="F271" s="22"/>
      <c r="G271" s="22"/>
      <c r="H271" s="22"/>
      <c r="I271" s="22"/>
      <c r="J271" s="22"/>
      <c r="K271" s="22"/>
      <c r="L271" s="22"/>
    </row>
    <row r="272" spans="1:12" x14ac:dyDescent="0.25">
      <c r="A272" s="3"/>
      <c r="B272" s="3"/>
      <c r="C272" s="22"/>
      <c r="D272" s="22"/>
      <c r="E272" s="22"/>
      <c r="F272" s="22"/>
      <c r="G272" s="22"/>
      <c r="H272" s="22"/>
      <c r="I272" s="22"/>
      <c r="J272" s="22"/>
      <c r="K272" s="22"/>
      <c r="L272" s="22"/>
    </row>
    <row r="273" spans="1:12" x14ac:dyDescent="0.25">
      <c r="A273" s="3"/>
      <c r="B273" s="3"/>
      <c r="C273" s="22"/>
      <c r="D273" s="22"/>
      <c r="E273" s="22"/>
      <c r="F273" s="22"/>
      <c r="G273" s="22"/>
      <c r="H273" s="22"/>
      <c r="I273" s="22"/>
      <c r="J273" s="22"/>
      <c r="K273" s="22"/>
      <c r="L273" s="22"/>
    </row>
    <row r="274" spans="1:12" x14ac:dyDescent="0.25">
      <c r="A274" s="3"/>
      <c r="B274" s="3"/>
      <c r="C274" s="22"/>
      <c r="D274" s="22"/>
      <c r="E274" s="22"/>
      <c r="F274" s="22"/>
      <c r="G274" s="22"/>
      <c r="H274" s="22"/>
      <c r="I274" s="22"/>
      <c r="J274" s="22"/>
      <c r="K274" s="22"/>
      <c r="L274" s="22"/>
    </row>
    <row r="275" spans="1:12" x14ac:dyDescent="0.25">
      <c r="A275" s="3"/>
      <c r="B275" s="3"/>
      <c r="C275" s="22"/>
      <c r="D275" s="22"/>
      <c r="E275" s="22"/>
      <c r="F275" s="22"/>
      <c r="G275" s="22"/>
      <c r="H275" s="22"/>
      <c r="I275" s="22"/>
      <c r="J275" s="22"/>
      <c r="K275" s="22"/>
      <c r="L275" s="22"/>
    </row>
    <row r="276" spans="1:12" x14ac:dyDescent="0.25">
      <c r="A276" s="3"/>
      <c r="B276" s="3"/>
      <c r="C276" s="22"/>
      <c r="D276" s="22"/>
      <c r="E276" s="22"/>
      <c r="F276" s="22"/>
      <c r="G276" s="22"/>
      <c r="H276" s="22"/>
      <c r="I276" s="22"/>
      <c r="J276" s="22"/>
      <c r="K276" s="22"/>
      <c r="L276" s="22"/>
    </row>
    <row r="277" spans="1:12" x14ac:dyDescent="0.25">
      <c r="A277" s="3"/>
      <c r="B277" s="3"/>
      <c r="C277" s="22"/>
      <c r="D277" s="22"/>
      <c r="E277" s="22"/>
      <c r="F277" s="22"/>
      <c r="G277" s="22"/>
      <c r="H277" s="22"/>
      <c r="I277" s="22"/>
      <c r="J277" s="22"/>
      <c r="K277" s="22"/>
      <c r="L277" s="22"/>
    </row>
    <row r="278" spans="1:12" x14ac:dyDescent="0.25">
      <c r="A278" s="3"/>
      <c r="B278" s="3"/>
      <c r="C278" s="22"/>
      <c r="D278" s="22"/>
      <c r="E278" s="22"/>
      <c r="F278" s="22"/>
      <c r="G278" s="22"/>
      <c r="H278" s="22"/>
      <c r="I278" s="22"/>
      <c r="J278" s="22"/>
      <c r="K278" s="22"/>
      <c r="L278" s="22"/>
    </row>
    <row r="279" spans="1:12" x14ac:dyDescent="0.25">
      <c r="A279" s="3"/>
      <c r="B279" s="3"/>
      <c r="C279" s="22"/>
      <c r="D279" s="22"/>
      <c r="E279" s="22"/>
      <c r="F279" s="22"/>
      <c r="G279" s="22"/>
      <c r="H279" s="22"/>
      <c r="I279" s="22"/>
      <c r="J279" s="22"/>
      <c r="K279" s="22"/>
      <c r="L279" s="22"/>
    </row>
    <row r="280" spans="1:12" x14ac:dyDescent="0.25">
      <c r="A280" s="3"/>
      <c r="B280" s="3"/>
      <c r="C280" s="22"/>
      <c r="D280" s="22"/>
      <c r="E280" s="22"/>
      <c r="F280" s="22"/>
      <c r="G280" s="22"/>
      <c r="H280" s="22"/>
      <c r="I280" s="22"/>
      <c r="J280" s="22"/>
      <c r="K280" s="22"/>
      <c r="L280" s="22"/>
    </row>
    <row r="281" spans="1:12" x14ac:dyDescent="0.25">
      <c r="A281" s="3"/>
      <c r="B281" s="3"/>
      <c r="C281" s="22"/>
      <c r="D281" s="22"/>
      <c r="E281" s="22"/>
      <c r="F281" s="22"/>
      <c r="G281" s="22"/>
      <c r="H281" s="22"/>
      <c r="I281" s="22"/>
      <c r="J281" s="22"/>
      <c r="K281" s="22"/>
      <c r="L281" s="22"/>
    </row>
    <row r="282" spans="1:12" x14ac:dyDescent="0.25">
      <c r="A282" s="3"/>
      <c r="B282" s="3"/>
      <c r="C282" s="22"/>
      <c r="D282" s="22"/>
      <c r="E282" s="22"/>
      <c r="F282" s="22"/>
      <c r="G282" s="22"/>
      <c r="H282" s="22"/>
      <c r="I282" s="22"/>
      <c r="J282" s="22"/>
      <c r="K282" s="22"/>
      <c r="L282" s="22"/>
    </row>
    <row r="283" spans="1:12" x14ac:dyDescent="0.25">
      <c r="A283" s="3"/>
      <c r="B283" s="3"/>
      <c r="C283" s="22"/>
      <c r="D283" s="22"/>
      <c r="E283" s="22"/>
      <c r="F283" s="22"/>
      <c r="G283" s="22"/>
      <c r="H283" s="22"/>
      <c r="I283" s="22"/>
      <c r="J283" s="22"/>
      <c r="K283" s="22"/>
      <c r="L283" s="22"/>
    </row>
    <row r="284" spans="1:12" x14ac:dyDescent="0.25">
      <c r="A284" s="3"/>
      <c r="B284" s="3"/>
      <c r="C284" s="22"/>
      <c r="D284" s="22"/>
      <c r="E284" s="22"/>
      <c r="F284" s="22"/>
      <c r="G284" s="22"/>
      <c r="H284" s="22"/>
      <c r="I284" s="22"/>
      <c r="J284" s="22"/>
      <c r="K284" s="22"/>
      <c r="L284" s="22"/>
    </row>
    <row r="285" spans="1:12" x14ac:dyDescent="0.25">
      <c r="A285" s="3"/>
      <c r="B285" s="3"/>
      <c r="C285" s="22"/>
      <c r="D285" s="22"/>
      <c r="E285" s="22"/>
      <c r="F285" s="22"/>
      <c r="G285" s="22"/>
      <c r="H285" s="22"/>
      <c r="I285" s="22"/>
      <c r="J285" s="22"/>
      <c r="K285" s="22"/>
      <c r="L285" s="22"/>
    </row>
    <row r="286" spans="1:12" x14ac:dyDescent="0.25">
      <c r="A286" s="3"/>
      <c r="B286" s="3"/>
      <c r="C286" s="22"/>
      <c r="D286" s="22"/>
      <c r="E286" s="22"/>
      <c r="F286" s="22"/>
      <c r="G286" s="22"/>
      <c r="H286" s="22"/>
      <c r="I286" s="22"/>
      <c r="J286" s="22"/>
      <c r="K286" s="22"/>
      <c r="L286" s="22"/>
    </row>
    <row r="287" spans="1:12" x14ac:dyDescent="0.25">
      <c r="A287" s="3"/>
      <c r="B287" s="3"/>
      <c r="C287" s="22"/>
      <c r="D287" s="22"/>
      <c r="E287" s="22"/>
      <c r="F287" s="22"/>
      <c r="G287" s="22"/>
      <c r="H287" s="22"/>
      <c r="I287" s="22"/>
      <c r="J287" s="22"/>
      <c r="K287" s="22"/>
      <c r="L287" s="22"/>
    </row>
    <row r="288" spans="1:12" x14ac:dyDescent="0.25">
      <c r="A288" s="3"/>
      <c r="B288" s="3"/>
      <c r="C288" s="22"/>
      <c r="D288" s="22"/>
      <c r="E288" s="22"/>
      <c r="F288" s="22"/>
      <c r="G288" s="22"/>
      <c r="H288" s="22"/>
      <c r="I288" s="22"/>
      <c r="J288" s="22"/>
      <c r="K288" s="22"/>
      <c r="L288" s="22"/>
    </row>
    <row r="289" spans="1:12" x14ac:dyDescent="0.25">
      <c r="A289" s="3"/>
      <c r="B289" s="3"/>
      <c r="C289" s="22"/>
      <c r="D289" s="22"/>
      <c r="E289" s="22"/>
      <c r="F289" s="22"/>
      <c r="G289" s="22"/>
      <c r="H289" s="22"/>
      <c r="I289" s="22"/>
      <c r="J289" s="22"/>
      <c r="K289" s="22"/>
      <c r="L289" s="22"/>
    </row>
    <row r="290" spans="1:12" x14ac:dyDescent="0.25">
      <c r="A290" s="3"/>
      <c r="B290" s="3"/>
      <c r="C290" s="22"/>
      <c r="D290" s="22"/>
      <c r="E290" s="22"/>
      <c r="F290" s="22"/>
      <c r="G290" s="22"/>
      <c r="H290" s="22"/>
      <c r="I290" s="22"/>
      <c r="J290" s="22"/>
      <c r="K290" s="22"/>
      <c r="L290" s="22"/>
    </row>
    <row r="291" spans="1:12" x14ac:dyDescent="0.25">
      <c r="A291" s="3"/>
      <c r="B291" s="3"/>
      <c r="C291" s="22"/>
      <c r="D291" s="22"/>
      <c r="E291" s="22"/>
      <c r="F291" s="22"/>
      <c r="G291" s="22"/>
      <c r="H291" s="22"/>
      <c r="I291" s="22"/>
      <c r="J291" s="22"/>
      <c r="K291" s="22"/>
      <c r="L291" s="22"/>
    </row>
    <row r="292" spans="1:12" x14ac:dyDescent="0.25">
      <c r="A292" s="3"/>
      <c r="B292" s="3"/>
      <c r="C292" s="22"/>
      <c r="D292" s="22"/>
      <c r="E292" s="22"/>
      <c r="F292" s="22"/>
      <c r="G292" s="22"/>
      <c r="H292" s="22"/>
      <c r="I292" s="22"/>
      <c r="J292" s="22"/>
      <c r="K292" s="22"/>
      <c r="L292" s="22"/>
    </row>
    <row r="293" spans="1:12" x14ac:dyDescent="0.25">
      <c r="A293" s="3"/>
      <c r="B293" s="3"/>
      <c r="C293" s="22"/>
      <c r="D293" s="22"/>
      <c r="E293" s="22"/>
      <c r="F293" s="22"/>
      <c r="G293" s="22"/>
      <c r="H293" s="22"/>
      <c r="I293" s="22"/>
      <c r="J293" s="22"/>
      <c r="K293" s="22"/>
      <c r="L293" s="22"/>
    </row>
    <row r="294" spans="1:12" x14ac:dyDescent="0.25">
      <c r="A294" s="3"/>
      <c r="B294" s="3"/>
      <c r="C294" s="22"/>
      <c r="D294" s="22"/>
      <c r="E294" s="22"/>
      <c r="F294" s="22"/>
      <c r="G294" s="22"/>
      <c r="H294" s="22"/>
      <c r="I294" s="22"/>
      <c r="J294" s="22"/>
      <c r="K294" s="22"/>
      <c r="L294" s="22"/>
    </row>
    <row r="295" spans="1:12" x14ac:dyDescent="0.25">
      <c r="A295" s="3"/>
      <c r="B295" s="3"/>
      <c r="C295" s="22"/>
      <c r="D295" s="22"/>
      <c r="E295" s="22"/>
      <c r="F295" s="22"/>
      <c r="G295" s="22"/>
      <c r="H295" s="22"/>
      <c r="I295" s="22"/>
      <c r="J295" s="22"/>
      <c r="K295" s="22"/>
      <c r="L295" s="22"/>
    </row>
    <row r="296" spans="1:12" x14ac:dyDescent="0.25">
      <c r="A296" s="3"/>
      <c r="B296" s="3"/>
      <c r="C296" s="22"/>
      <c r="D296" s="22"/>
      <c r="E296" s="22"/>
      <c r="F296" s="22"/>
      <c r="G296" s="22"/>
      <c r="H296" s="22"/>
      <c r="I296" s="22"/>
      <c r="J296" s="22"/>
      <c r="K296" s="22"/>
      <c r="L296" s="22"/>
    </row>
    <row r="297" spans="1:12" x14ac:dyDescent="0.25">
      <c r="A297" s="3"/>
      <c r="B297" s="3"/>
      <c r="C297" s="22"/>
      <c r="D297" s="22"/>
      <c r="E297" s="22"/>
      <c r="F297" s="22"/>
      <c r="G297" s="22"/>
      <c r="H297" s="22"/>
      <c r="I297" s="22"/>
      <c r="J297" s="22"/>
      <c r="K297" s="22"/>
      <c r="L297" s="22"/>
    </row>
    <row r="298" spans="1:12" x14ac:dyDescent="0.25">
      <c r="A298" s="3"/>
      <c r="B298" s="3"/>
      <c r="C298" s="22"/>
      <c r="D298" s="22"/>
      <c r="E298" s="22"/>
      <c r="F298" s="22"/>
      <c r="G298" s="22"/>
      <c r="H298" s="22"/>
      <c r="I298" s="22"/>
      <c r="J298" s="22"/>
      <c r="K298" s="22"/>
      <c r="L298" s="22"/>
    </row>
    <row r="299" spans="1:12" x14ac:dyDescent="0.25">
      <c r="A299" s="3"/>
      <c r="B299" s="3"/>
      <c r="C299" s="22"/>
      <c r="D299" s="22"/>
      <c r="E299" s="22"/>
      <c r="F299" s="22"/>
      <c r="G299" s="22"/>
      <c r="H299" s="22"/>
      <c r="I299" s="22"/>
      <c r="J299" s="22"/>
      <c r="K299" s="22"/>
      <c r="L299" s="22"/>
    </row>
    <row r="300" spans="1:12" x14ac:dyDescent="0.25">
      <c r="A300" s="3"/>
      <c r="B300" s="3"/>
      <c r="C300" s="22"/>
      <c r="D300" s="22"/>
      <c r="E300" s="22"/>
      <c r="F300" s="22"/>
      <c r="G300" s="22"/>
      <c r="H300" s="22"/>
      <c r="I300" s="22"/>
      <c r="J300" s="22"/>
      <c r="K300" s="22"/>
      <c r="L300" s="22"/>
    </row>
    <row r="301" spans="1:12" x14ac:dyDescent="0.25">
      <c r="A301" s="3"/>
      <c r="B301" s="3"/>
      <c r="C301" s="22"/>
      <c r="D301" s="22"/>
      <c r="E301" s="22"/>
      <c r="F301" s="22"/>
      <c r="G301" s="22"/>
      <c r="H301" s="22"/>
      <c r="I301" s="22"/>
      <c r="J301" s="22"/>
      <c r="K301" s="22"/>
      <c r="L301" s="22"/>
    </row>
    <row r="302" spans="1:12" x14ac:dyDescent="0.25">
      <c r="A302" s="3"/>
      <c r="B302" s="3"/>
      <c r="C302" s="22"/>
      <c r="D302" s="22"/>
      <c r="E302" s="22"/>
      <c r="F302" s="22"/>
      <c r="G302" s="22"/>
      <c r="H302" s="22"/>
      <c r="I302" s="22"/>
      <c r="J302" s="22"/>
      <c r="K302" s="22"/>
      <c r="L302" s="22"/>
    </row>
    <row r="303" spans="1:12" x14ac:dyDescent="0.25">
      <c r="A303" s="3"/>
      <c r="B303" s="3"/>
      <c r="C303" s="22"/>
      <c r="D303" s="22"/>
      <c r="E303" s="22"/>
      <c r="F303" s="22"/>
      <c r="G303" s="22"/>
      <c r="H303" s="22"/>
      <c r="I303" s="22"/>
      <c r="J303" s="22"/>
      <c r="K303" s="22"/>
      <c r="L303" s="22"/>
    </row>
    <row r="304" spans="1:12" x14ac:dyDescent="0.25">
      <c r="A304" s="3"/>
      <c r="B304" s="3"/>
      <c r="C304" s="22"/>
      <c r="D304" s="22"/>
      <c r="E304" s="22"/>
      <c r="F304" s="22"/>
      <c r="G304" s="22"/>
      <c r="H304" s="22"/>
      <c r="I304" s="22"/>
      <c r="J304" s="22"/>
      <c r="K304" s="22"/>
      <c r="L304" s="22"/>
    </row>
    <row r="305" spans="1:12" x14ac:dyDescent="0.25">
      <c r="A305" s="3"/>
      <c r="B305" s="3"/>
      <c r="C305" s="22"/>
      <c r="D305" s="22"/>
      <c r="E305" s="22"/>
      <c r="F305" s="22"/>
      <c r="G305" s="22"/>
      <c r="H305" s="22"/>
      <c r="I305" s="22"/>
      <c r="J305" s="22"/>
      <c r="K305" s="22"/>
      <c r="L305" s="22"/>
    </row>
    <row r="306" spans="1:12" x14ac:dyDescent="0.25">
      <c r="A306" s="3"/>
      <c r="B306" s="3"/>
      <c r="C306" s="22"/>
      <c r="D306" s="22"/>
      <c r="E306" s="22"/>
      <c r="F306" s="22"/>
      <c r="G306" s="22"/>
      <c r="H306" s="22"/>
      <c r="I306" s="22"/>
      <c r="J306" s="22"/>
      <c r="K306" s="22"/>
      <c r="L306" s="22"/>
    </row>
    <row r="307" spans="1:12" x14ac:dyDescent="0.25">
      <c r="A307" s="3"/>
      <c r="B307" s="3"/>
      <c r="C307" s="22"/>
      <c r="D307" s="22"/>
      <c r="E307" s="22"/>
      <c r="F307" s="22"/>
      <c r="G307" s="22"/>
      <c r="H307" s="22"/>
      <c r="I307" s="22"/>
      <c r="J307" s="22"/>
      <c r="K307" s="22"/>
      <c r="L307" s="22"/>
    </row>
    <row r="308" spans="1:12" x14ac:dyDescent="0.25">
      <c r="A308" s="3"/>
      <c r="B308" s="3"/>
      <c r="C308" s="22"/>
      <c r="D308" s="22"/>
      <c r="E308" s="22"/>
      <c r="F308" s="22"/>
      <c r="G308" s="22"/>
      <c r="H308" s="22"/>
      <c r="I308" s="22"/>
      <c r="J308" s="22"/>
      <c r="K308" s="22"/>
      <c r="L308" s="22"/>
    </row>
    <row r="309" spans="1:12" x14ac:dyDescent="0.25">
      <c r="A309" s="3"/>
      <c r="B309" s="3"/>
      <c r="C309" s="22"/>
      <c r="D309" s="22"/>
      <c r="E309" s="22"/>
      <c r="F309" s="22"/>
      <c r="G309" s="22"/>
      <c r="H309" s="22"/>
      <c r="I309" s="22"/>
      <c r="J309" s="22"/>
      <c r="K309" s="22"/>
      <c r="L309" s="22"/>
    </row>
    <row r="310" spans="1:12" x14ac:dyDescent="0.25">
      <c r="A310" s="3"/>
      <c r="B310" s="3"/>
      <c r="C310" s="22"/>
      <c r="D310" s="22"/>
      <c r="E310" s="22"/>
      <c r="F310" s="22"/>
      <c r="G310" s="22"/>
      <c r="H310" s="22"/>
      <c r="I310" s="22"/>
      <c r="J310" s="22"/>
      <c r="K310" s="22"/>
      <c r="L310" s="22"/>
    </row>
    <row r="311" spans="1:12" x14ac:dyDescent="0.25">
      <c r="A311" s="3"/>
      <c r="B311" s="3"/>
      <c r="C311" s="22"/>
      <c r="D311" s="22"/>
      <c r="E311" s="22"/>
      <c r="F311" s="22"/>
      <c r="G311" s="22"/>
      <c r="H311" s="22"/>
      <c r="I311" s="22"/>
      <c r="J311" s="22"/>
      <c r="K311" s="22"/>
      <c r="L311" s="22"/>
    </row>
    <row r="312" spans="1:12" x14ac:dyDescent="0.25">
      <c r="A312" s="3"/>
      <c r="B312" s="3"/>
      <c r="C312" s="22"/>
      <c r="D312" s="22"/>
      <c r="E312" s="22"/>
      <c r="F312" s="22"/>
      <c r="G312" s="22"/>
      <c r="H312" s="22"/>
      <c r="I312" s="22"/>
      <c r="J312" s="22"/>
      <c r="K312" s="22"/>
      <c r="L312" s="22"/>
    </row>
    <row r="313" spans="1:12" x14ac:dyDescent="0.25">
      <c r="A313" s="3"/>
      <c r="B313" s="3"/>
      <c r="C313" s="22"/>
      <c r="D313" s="22"/>
      <c r="E313" s="22"/>
      <c r="F313" s="22"/>
      <c r="G313" s="22"/>
      <c r="H313" s="22"/>
      <c r="I313" s="22"/>
      <c r="J313" s="22"/>
      <c r="K313" s="22"/>
      <c r="L313" s="22"/>
    </row>
    <row r="314" spans="1:12" x14ac:dyDescent="0.25">
      <c r="A314" s="3"/>
      <c r="B314" s="3"/>
      <c r="C314" s="22"/>
      <c r="D314" s="22"/>
      <c r="E314" s="22"/>
      <c r="F314" s="22"/>
      <c r="G314" s="22"/>
      <c r="H314" s="22"/>
      <c r="I314" s="22"/>
      <c r="J314" s="22"/>
      <c r="K314" s="22"/>
      <c r="L314" s="22"/>
    </row>
    <row r="315" spans="1:12" x14ac:dyDescent="0.25">
      <c r="A315" s="3"/>
      <c r="B315" s="3"/>
      <c r="C315" s="22"/>
      <c r="D315" s="22"/>
      <c r="E315" s="22"/>
      <c r="F315" s="22"/>
      <c r="G315" s="22"/>
      <c r="H315" s="22"/>
      <c r="I315" s="22"/>
      <c r="J315" s="22"/>
      <c r="K315" s="22"/>
      <c r="L315" s="22"/>
    </row>
    <row r="316" spans="1:12" x14ac:dyDescent="0.25">
      <c r="A316" s="3"/>
      <c r="B316" s="3"/>
      <c r="C316" s="22"/>
      <c r="D316" s="22"/>
      <c r="E316" s="22"/>
      <c r="F316" s="22"/>
      <c r="G316" s="22"/>
      <c r="H316" s="22"/>
      <c r="I316" s="22"/>
      <c r="J316" s="22"/>
      <c r="K316" s="22"/>
      <c r="L316" s="22"/>
    </row>
    <row r="317" spans="1:12" x14ac:dyDescent="0.25">
      <c r="A317" s="3"/>
      <c r="B317" s="3"/>
      <c r="C317" s="22"/>
      <c r="D317" s="22"/>
      <c r="E317" s="22"/>
      <c r="F317" s="22"/>
      <c r="G317" s="22"/>
      <c r="H317" s="22"/>
      <c r="I317" s="22"/>
      <c r="J317" s="22"/>
      <c r="K317" s="22"/>
      <c r="L317" s="22"/>
    </row>
    <row r="318" spans="1:12" x14ac:dyDescent="0.25">
      <c r="A318" s="3"/>
      <c r="B318" s="3"/>
      <c r="C318" s="22"/>
      <c r="D318" s="22"/>
      <c r="E318" s="22"/>
      <c r="F318" s="22"/>
      <c r="G318" s="22"/>
      <c r="H318" s="22"/>
      <c r="I318" s="22"/>
      <c r="J318" s="22"/>
      <c r="K318" s="22"/>
      <c r="L318" s="22"/>
    </row>
    <row r="319" spans="1:12" x14ac:dyDescent="0.25">
      <c r="A319" s="3"/>
      <c r="B319" s="3"/>
      <c r="C319" s="22"/>
      <c r="D319" s="22"/>
      <c r="E319" s="22"/>
      <c r="F319" s="22"/>
      <c r="G319" s="22"/>
      <c r="H319" s="22"/>
      <c r="I319" s="22"/>
      <c r="J319" s="22"/>
      <c r="K319" s="22"/>
      <c r="L319" s="22"/>
    </row>
    <row r="320" spans="1:12" x14ac:dyDescent="0.25">
      <c r="A320" s="3"/>
      <c r="B320" s="3"/>
      <c r="C320" s="22"/>
      <c r="D320" s="22"/>
      <c r="E320" s="22"/>
      <c r="F320" s="22"/>
      <c r="G320" s="22"/>
      <c r="H320" s="22"/>
      <c r="I320" s="22"/>
      <c r="J320" s="22"/>
      <c r="K320" s="22"/>
      <c r="L320" s="22"/>
    </row>
    <row r="321" spans="1:12" x14ac:dyDescent="0.25">
      <c r="A321" s="3"/>
      <c r="B321" s="3"/>
      <c r="C321" s="22"/>
      <c r="D321" s="22"/>
      <c r="E321" s="22"/>
      <c r="F321" s="22"/>
      <c r="G321" s="22"/>
      <c r="H321" s="22"/>
      <c r="I321" s="22"/>
      <c r="J321" s="22"/>
      <c r="K321" s="22"/>
      <c r="L321" s="22"/>
    </row>
    <row r="322" spans="1:12" x14ac:dyDescent="0.25">
      <c r="A322" s="3"/>
      <c r="B322" s="3"/>
      <c r="C322" s="22"/>
      <c r="D322" s="22"/>
      <c r="E322" s="22"/>
      <c r="F322" s="22"/>
      <c r="G322" s="22"/>
      <c r="H322" s="22"/>
      <c r="I322" s="22"/>
      <c r="J322" s="22"/>
      <c r="K322" s="22"/>
      <c r="L322" s="22"/>
    </row>
    <row r="323" spans="1:12" x14ac:dyDescent="0.25">
      <c r="A323" s="3"/>
      <c r="B323" s="3"/>
      <c r="C323" s="22"/>
      <c r="D323" s="22"/>
      <c r="E323" s="22"/>
      <c r="F323" s="22"/>
      <c r="G323" s="22"/>
      <c r="H323" s="22"/>
      <c r="I323" s="22"/>
      <c r="J323" s="22"/>
      <c r="K323" s="22"/>
      <c r="L323" s="22"/>
    </row>
    <row r="324" spans="1:12" x14ac:dyDescent="0.25">
      <c r="A324" s="3"/>
      <c r="B324" s="3"/>
      <c r="C324" s="22"/>
      <c r="D324" s="22"/>
      <c r="E324" s="22"/>
      <c r="F324" s="22"/>
      <c r="G324" s="22"/>
      <c r="H324" s="22"/>
      <c r="I324" s="22"/>
      <c r="J324" s="22"/>
      <c r="K324" s="22"/>
      <c r="L324" s="22"/>
    </row>
    <row r="325" spans="1:12" x14ac:dyDescent="0.25">
      <c r="A325" s="3"/>
      <c r="B325" s="3"/>
      <c r="C325" s="22"/>
      <c r="D325" s="22"/>
      <c r="E325" s="22"/>
      <c r="F325" s="22"/>
      <c r="G325" s="22"/>
      <c r="H325" s="22"/>
      <c r="I325" s="22"/>
      <c r="J325" s="22"/>
      <c r="K325" s="22"/>
      <c r="L325" s="22"/>
    </row>
    <row r="326" spans="1:12" x14ac:dyDescent="0.25">
      <c r="A326" s="3"/>
      <c r="B326" s="3"/>
      <c r="C326" s="22"/>
      <c r="D326" s="22"/>
      <c r="E326" s="22"/>
      <c r="F326" s="22"/>
      <c r="G326" s="22"/>
      <c r="H326" s="22"/>
      <c r="I326" s="22"/>
      <c r="J326" s="22"/>
      <c r="K326" s="22"/>
      <c r="L326" s="22"/>
    </row>
    <row r="327" spans="1:12" x14ac:dyDescent="0.25">
      <c r="A327" s="3"/>
      <c r="B327" s="3"/>
      <c r="C327" s="22"/>
      <c r="D327" s="22"/>
      <c r="E327" s="22"/>
      <c r="F327" s="22"/>
      <c r="G327" s="22"/>
      <c r="H327" s="22"/>
      <c r="I327" s="22"/>
      <c r="J327" s="22"/>
      <c r="K327" s="22"/>
      <c r="L327" s="22"/>
    </row>
    <row r="328" spans="1:12" x14ac:dyDescent="0.25">
      <c r="A328" s="3"/>
      <c r="B328" s="3"/>
      <c r="C328" s="22"/>
      <c r="D328" s="22"/>
      <c r="E328" s="22"/>
      <c r="F328" s="22"/>
      <c r="G328" s="22"/>
      <c r="H328" s="22"/>
      <c r="I328" s="22"/>
      <c r="J328" s="22"/>
      <c r="K328" s="22"/>
      <c r="L328" s="22"/>
    </row>
    <row r="329" spans="1:12" x14ac:dyDescent="0.25">
      <c r="A329" s="3"/>
      <c r="B329" s="3"/>
      <c r="C329" s="22"/>
      <c r="D329" s="22"/>
      <c r="E329" s="22"/>
      <c r="F329" s="22"/>
      <c r="G329" s="22"/>
      <c r="H329" s="22"/>
      <c r="I329" s="22"/>
      <c r="J329" s="22"/>
      <c r="K329" s="22"/>
      <c r="L329" s="22"/>
    </row>
    <row r="330" spans="1:12" x14ac:dyDescent="0.25">
      <c r="A330" s="3"/>
      <c r="B330" s="3"/>
      <c r="C330" s="22"/>
      <c r="D330" s="22"/>
      <c r="E330" s="22"/>
      <c r="F330" s="22"/>
      <c r="G330" s="22"/>
      <c r="H330" s="22"/>
      <c r="I330" s="22"/>
      <c r="J330" s="22"/>
      <c r="K330" s="22"/>
      <c r="L330" s="22"/>
    </row>
    <row r="331" spans="1:12" x14ac:dyDescent="0.25">
      <c r="A331" s="3"/>
      <c r="B331" s="3"/>
      <c r="C331" s="22"/>
      <c r="D331" s="22"/>
      <c r="E331" s="22"/>
      <c r="F331" s="22"/>
      <c r="G331" s="22"/>
      <c r="H331" s="22"/>
      <c r="I331" s="22"/>
      <c r="J331" s="22"/>
      <c r="K331" s="22"/>
      <c r="L331" s="22"/>
    </row>
    <row r="332" spans="1:12" x14ac:dyDescent="0.25">
      <c r="A332" s="3"/>
      <c r="B332" s="3"/>
      <c r="C332" s="22"/>
      <c r="D332" s="22"/>
      <c r="E332" s="22"/>
      <c r="F332" s="22"/>
      <c r="G332" s="22"/>
      <c r="H332" s="22"/>
      <c r="I332" s="22"/>
      <c r="J332" s="22"/>
      <c r="K332" s="22"/>
      <c r="L332" s="22"/>
    </row>
    <row r="333" spans="1:12" x14ac:dyDescent="0.25">
      <c r="A333" s="3"/>
      <c r="B333" s="3"/>
      <c r="C333" s="22"/>
      <c r="D333" s="22"/>
      <c r="E333" s="22"/>
      <c r="F333" s="22"/>
      <c r="G333" s="22"/>
      <c r="H333" s="22"/>
      <c r="I333" s="22"/>
      <c r="J333" s="22"/>
      <c r="K333" s="22"/>
      <c r="L333" s="22"/>
    </row>
    <row r="334" spans="1:12" x14ac:dyDescent="0.25">
      <c r="A334" s="3"/>
      <c r="B334" s="3"/>
      <c r="C334" s="22"/>
      <c r="D334" s="22"/>
      <c r="E334" s="22"/>
      <c r="F334" s="22"/>
      <c r="G334" s="22"/>
      <c r="H334" s="22"/>
      <c r="I334" s="22"/>
      <c r="J334" s="22"/>
      <c r="K334" s="22"/>
      <c r="L334" s="22"/>
    </row>
    <row r="335" spans="1:12" x14ac:dyDescent="0.25">
      <c r="A335" s="3"/>
      <c r="B335" s="3"/>
      <c r="C335" s="22"/>
      <c r="D335" s="22"/>
      <c r="E335" s="22"/>
      <c r="F335" s="22"/>
      <c r="G335" s="22"/>
      <c r="H335" s="22"/>
      <c r="I335" s="22"/>
      <c r="J335" s="22"/>
      <c r="K335" s="22"/>
      <c r="L335" s="22"/>
    </row>
    <row r="336" spans="1:12" x14ac:dyDescent="0.25">
      <c r="A336" s="3"/>
      <c r="B336" s="3"/>
      <c r="C336" s="22"/>
      <c r="D336" s="22"/>
      <c r="E336" s="22"/>
      <c r="F336" s="22"/>
      <c r="G336" s="22"/>
      <c r="H336" s="22"/>
      <c r="I336" s="22"/>
      <c r="J336" s="22"/>
      <c r="K336" s="22"/>
      <c r="L336" s="22"/>
    </row>
    <row r="337" spans="1:12" x14ac:dyDescent="0.25">
      <c r="A337" s="3"/>
      <c r="B337" s="3"/>
      <c r="C337" s="22"/>
      <c r="D337" s="22"/>
      <c r="E337" s="22"/>
      <c r="F337" s="22"/>
      <c r="G337" s="22"/>
      <c r="H337" s="22"/>
      <c r="I337" s="22"/>
      <c r="J337" s="22"/>
      <c r="K337" s="22"/>
      <c r="L337" s="22"/>
    </row>
    <row r="338" spans="1:12" x14ac:dyDescent="0.25">
      <c r="A338" s="3"/>
      <c r="B338" s="3"/>
      <c r="C338" s="22"/>
      <c r="D338" s="22"/>
      <c r="E338" s="22"/>
      <c r="F338" s="22"/>
      <c r="G338" s="22"/>
      <c r="H338" s="22"/>
      <c r="I338" s="22"/>
      <c r="J338" s="22"/>
      <c r="K338" s="22"/>
      <c r="L338" s="22"/>
    </row>
    <row r="339" spans="1:12" x14ac:dyDescent="0.25">
      <c r="A339" s="3"/>
      <c r="B339" s="3"/>
      <c r="C339" s="22"/>
      <c r="D339" s="22"/>
      <c r="E339" s="22"/>
      <c r="F339" s="22"/>
      <c r="G339" s="22"/>
      <c r="H339" s="22"/>
      <c r="I339" s="22"/>
      <c r="J339" s="22"/>
      <c r="K339" s="22"/>
      <c r="L339" s="22"/>
    </row>
    <row r="340" spans="1:12" x14ac:dyDescent="0.25">
      <c r="A340" s="3"/>
      <c r="B340" s="3"/>
      <c r="C340" s="22"/>
      <c r="D340" s="22"/>
      <c r="E340" s="22"/>
      <c r="F340" s="22"/>
      <c r="G340" s="22"/>
      <c r="H340" s="22"/>
      <c r="I340" s="22"/>
      <c r="J340" s="22"/>
      <c r="K340" s="22"/>
      <c r="L340" s="22"/>
    </row>
    <row r="341" spans="1:12" x14ac:dyDescent="0.25">
      <c r="A341" s="3"/>
      <c r="B341" s="3"/>
      <c r="C341" s="22"/>
      <c r="D341" s="22"/>
      <c r="E341" s="22"/>
      <c r="F341" s="22"/>
      <c r="G341" s="22"/>
      <c r="H341" s="22"/>
      <c r="I341" s="22"/>
      <c r="J341" s="22"/>
      <c r="K341" s="22"/>
      <c r="L341" s="22"/>
    </row>
    <row r="342" spans="1:12" x14ac:dyDescent="0.25">
      <c r="A342" s="3"/>
      <c r="B342" s="3"/>
      <c r="C342" s="22"/>
      <c r="D342" s="22"/>
      <c r="E342" s="22"/>
      <c r="F342" s="22"/>
      <c r="G342" s="22"/>
      <c r="H342" s="22"/>
      <c r="I342" s="22"/>
      <c r="J342" s="22"/>
      <c r="K342" s="22"/>
      <c r="L342" s="22"/>
    </row>
    <row r="343" spans="1:12" x14ac:dyDescent="0.25">
      <c r="A343" s="3"/>
      <c r="B343" s="3"/>
      <c r="C343" s="22"/>
      <c r="D343" s="22"/>
      <c r="E343" s="22"/>
      <c r="F343" s="22"/>
      <c r="G343" s="22"/>
      <c r="H343" s="22"/>
      <c r="I343" s="22"/>
      <c r="J343" s="22"/>
      <c r="K343" s="22"/>
      <c r="L343" s="22"/>
    </row>
    <row r="344" spans="1:12" x14ac:dyDescent="0.25">
      <c r="A344" s="3"/>
      <c r="B344" s="3"/>
      <c r="C344" s="22"/>
      <c r="D344" s="22"/>
      <c r="E344" s="22"/>
      <c r="F344" s="22"/>
      <c r="G344" s="22"/>
      <c r="H344" s="22"/>
      <c r="I344" s="22"/>
      <c r="J344" s="22"/>
      <c r="K344" s="22"/>
      <c r="L344" s="22"/>
    </row>
    <row r="345" spans="1:12" x14ac:dyDescent="0.25">
      <c r="A345" s="3"/>
      <c r="B345" s="3"/>
      <c r="C345" s="22"/>
      <c r="D345" s="22"/>
      <c r="E345" s="22"/>
      <c r="F345" s="22"/>
      <c r="G345" s="22"/>
      <c r="H345" s="22"/>
      <c r="I345" s="22"/>
      <c r="J345" s="22"/>
      <c r="K345" s="22"/>
      <c r="L345" s="22"/>
    </row>
    <row r="346" spans="1:12" x14ac:dyDescent="0.25">
      <c r="A346" s="3"/>
      <c r="B346" s="3"/>
      <c r="C346" s="22"/>
      <c r="D346" s="22"/>
      <c r="E346" s="22"/>
      <c r="F346" s="22"/>
      <c r="G346" s="22"/>
      <c r="H346" s="22"/>
      <c r="I346" s="22"/>
      <c r="J346" s="22"/>
      <c r="K346" s="22"/>
      <c r="L346" s="22"/>
    </row>
    <row r="347" spans="1:12" x14ac:dyDescent="0.25">
      <c r="A347" s="3"/>
      <c r="B347" s="3"/>
      <c r="C347" s="22"/>
      <c r="D347" s="22"/>
      <c r="E347" s="22"/>
      <c r="F347" s="22"/>
      <c r="G347" s="22"/>
      <c r="H347" s="22"/>
      <c r="I347" s="22"/>
      <c r="J347" s="22"/>
      <c r="K347" s="22"/>
      <c r="L347" s="22"/>
    </row>
    <row r="348" spans="1:12" x14ac:dyDescent="0.25">
      <c r="A348" s="3"/>
      <c r="B348" s="3"/>
      <c r="C348" s="22"/>
      <c r="D348" s="22"/>
      <c r="E348" s="22"/>
      <c r="F348" s="22"/>
      <c r="G348" s="22"/>
      <c r="H348" s="22"/>
      <c r="I348" s="22"/>
      <c r="J348" s="22"/>
      <c r="K348" s="22"/>
      <c r="L348" s="22"/>
    </row>
    <row r="349" spans="1:12" x14ac:dyDescent="0.25">
      <c r="A349" s="3"/>
      <c r="B349" s="3"/>
      <c r="C349" s="22"/>
      <c r="D349" s="22"/>
      <c r="E349" s="22"/>
      <c r="F349" s="22"/>
      <c r="G349" s="22"/>
      <c r="H349" s="22"/>
      <c r="I349" s="22"/>
      <c r="J349" s="22"/>
      <c r="K349" s="22"/>
      <c r="L349" s="22"/>
    </row>
    <row r="350" spans="1:12" x14ac:dyDescent="0.25">
      <c r="A350" s="3"/>
      <c r="B350" s="3"/>
      <c r="C350" s="22"/>
      <c r="D350" s="22"/>
      <c r="E350" s="22"/>
      <c r="F350" s="22"/>
      <c r="G350" s="22"/>
      <c r="H350" s="22"/>
      <c r="I350" s="22"/>
      <c r="J350" s="22"/>
      <c r="K350" s="22"/>
      <c r="L350" s="22"/>
    </row>
    <row r="351" spans="1:12" x14ac:dyDescent="0.25">
      <c r="A351" s="3"/>
      <c r="B351" s="3"/>
      <c r="C351" s="22"/>
      <c r="D351" s="22"/>
      <c r="E351" s="22"/>
      <c r="F351" s="22"/>
      <c r="G351" s="22"/>
      <c r="H351" s="22"/>
      <c r="I351" s="22"/>
      <c r="J351" s="22"/>
      <c r="K351" s="22"/>
      <c r="L351" s="22"/>
    </row>
    <row r="352" spans="1:12" x14ac:dyDescent="0.25">
      <c r="A352" s="3"/>
      <c r="B352" s="3"/>
      <c r="C352" s="22"/>
      <c r="D352" s="22"/>
      <c r="E352" s="22"/>
      <c r="F352" s="22"/>
      <c r="G352" s="22"/>
      <c r="H352" s="22"/>
      <c r="I352" s="22"/>
      <c r="J352" s="22"/>
      <c r="K352" s="22"/>
      <c r="L352" s="22"/>
    </row>
    <row r="353" spans="1:12" x14ac:dyDescent="0.25">
      <c r="A353" s="3"/>
      <c r="B353" s="3"/>
      <c r="C353" s="22"/>
      <c r="D353" s="22"/>
      <c r="E353" s="22"/>
      <c r="F353" s="22"/>
      <c r="G353" s="22"/>
      <c r="H353" s="22"/>
      <c r="I353" s="22"/>
      <c r="J353" s="22"/>
      <c r="K353" s="22"/>
      <c r="L353" s="22"/>
    </row>
    <row r="354" spans="1:12" x14ac:dyDescent="0.25">
      <c r="A354" s="3"/>
      <c r="B354" s="3"/>
      <c r="C354" s="22"/>
      <c r="D354" s="22"/>
      <c r="E354" s="22"/>
      <c r="F354" s="22"/>
      <c r="G354" s="22"/>
      <c r="H354" s="22"/>
      <c r="I354" s="22"/>
      <c r="J354" s="22"/>
      <c r="K354" s="22"/>
      <c r="L354" s="22"/>
    </row>
    <row r="355" spans="1:12" x14ac:dyDescent="0.25">
      <c r="A355" s="3"/>
      <c r="B355" s="3"/>
      <c r="C355" s="22"/>
      <c r="D355" s="22"/>
      <c r="E355" s="22"/>
      <c r="F355" s="22"/>
      <c r="G355" s="22"/>
      <c r="H355" s="22"/>
      <c r="I355" s="22"/>
      <c r="J355" s="22"/>
      <c r="K355" s="22"/>
      <c r="L355" s="22"/>
    </row>
    <row r="356" spans="1:12" x14ac:dyDescent="0.25">
      <c r="A356" s="3"/>
      <c r="B356" s="3"/>
      <c r="C356" s="22"/>
      <c r="D356" s="22"/>
      <c r="E356" s="22"/>
      <c r="F356" s="22"/>
      <c r="G356" s="22"/>
      <c r="H356" s="22"/>
      <c r="I356" s="22"/>
      <c r="J356" s="22"/>
      <c r="K356" s="22"/>
      <c r="L356" s="22"/>
    </row>
    <row r="357" spans="1:12" x14ac:dyDescent="0.25">
      <c r="A357" s="3"/>
      <c r="B357" s="3"/>
      <c r="C357" s="22"/>
      <c r="D357" s="22"/>
      <c r="E357" s="22"/>
      <c r="F357" s="22"/>
      <c r="G357" s="22"/>
      <c r="H357" s="22"/>
      <c r="I357" s="22"/>
      <c r="J357" s="22"/>
      <c r="K357" s="22"/>
      <c r="L357" s="22"/>
    </row>
    <row r="358" spans="1:12" x14ac:dyDescent="0.25">
      <c r="A358" s="3"/>
      <c r="B358" s="3"/>
      <c r="C358" s="22"/>
      <c r="D358" s="22"/>
      <c r="E358" s="22"/>
      <c r="F358" s="22"/>
      <c r="G358" s="22"/>
      <c r="H358" s="22"/>
      <c r="I358" s="22"/>
      <c r="J358" s="22"/>
      <c r="K358" s="22"/>
      <c r="L358" s="22"/>
    </row>
    <row r="359" spans="1:12" x14ac:dyDescent="0.25">
      <c r="A359" s="3"/>
      <c r="B359" s="3"/>
      <c r="C359" s="22"/>
      <c r="D359" s="22"/>
      <c r="E359" s="22"/>
      <c r="F359" s="22"/>
      <c r="G359" s="22"/>
      <c r="H359" s="22"/>
      <c r="I359" s="22"/>
      <c r="J359" s="22"/>
      <c r="K359" s="22"/>
      <c r="L359" s="22"/>
    </row>
    <row r="360" spans="1:12" x14ac:dyDescent="0.25">
      <c r="A360" s="3"/>
      <c r="B360" s="3"/>
      <c r="C360" s="22"/>
      <c r="D360" s="22"/>
      <c r="E360" s="22"/>
      <c r="F360" s="22"/>
      <c r="G360" s="22"/>
      <c r="H360" s="22"/>
      <c r="I360" s="22"/>
      <c r="J360" s="22"/>
      <c r="K360" s="22"/>
      <c r="L360" s="22"/>
    </row>
    <row r="361" spans="1:12" x14ac:dyDescent="0.25">
      <c r="A361" s="3"/>
      <c r="B361" s="3"/>
      <c r="C361" s="22"/>
      <c r="D361" s="22"/>
      <c r="E361" s="22"/>
      <c r="F361" s="22"/>
      <c r="G361" s="22"/>
      <c r="H361" s="22"/>
      <c r="I361" s="22"/>
      <c r="J361" s="22"/>
      <c r="K361" s="22"/>
      <c r="L361" s="22"/>
    </row>
    <row r="362" spans="1:12" x14ac:dyDescent="0.25">
      <c r="A362" s="3"/>
      <c r="B362" s="3"/>
      <c r="C362" s="22"/>
      <c r="D362" s="22"/>
      <c r="E362" s="22"/>
      <c r="F362" s="22"/>
      <c r="G362" s="22"/>
      <c r="H362" s="22"/>
      <c r="I362" s="22"/>
      <c r="J362" s="22"/>
      <c r="K362" s="22"/>
      <c r="L362" s="22"/>
    </row>
    <row r="363" spans="1:12" x14ac:dyDescent="0.25">
      <c r="A363" s="3"/>
      <c r="B363" s="3"/>
      <c r="C363" s="22"/>
      <c r="D363" s="22"/>
      <c r="E363" s="22"/>
      <c r="F363" s="22"/>
      <c r="G363" s="22"/>
      <c r="H363" s="22"/>
      <c r="I363" s="22"/>
      <c r="J363" s="22"/>
      <c r="K363" s="22"/>
      <c r="L363" s="22"/>
    </row>
    <row r="364" spans="1:12" x14ac:dyDescent="0.25">
      <c r="A364" s="3"/>
      <c r="B364" s="3"/>
      <c r="C364" s="22"/>
      <c r="D364" s="22"/>
      <c r="E364" s="22"/>
      <c r="F364" s="22"/>
      <c r="G364" s="22"/>
      <c r="H364" s="22"/>
      <c r="I364" s="22"/>
      <c r="J364" s="22"/>
      <c r="K364" s="22"/>
      <c r="L364" s="22"/>
    </row>
    <row r="365" spans="1:12" x14ac:dyDescent="0.25">
      <c r="A365" s="3"/>
      <c r="B365" s="3"/>
      <c r="C365" s="22"/>
      <c r="D365" s="22"/>
      <c r="E365" s="22"/>
      <c r="F365" s="22"/>
      <c r="G365" s="22"/>
      <c r="H365" s="22"/>
      <c r="I365" s="22"/>
      <c r="J365" s="22"/>
      <c r="K365" s="22"/>
      <c r="L365" s="22"/>
    </row>
    <row r="366" spans="1:12" x14ac:dyDescent="0.25">
      <c r="A366" s="3"/>
      <c r="B366" s="3"/>
      <c r="C366" s="22"/>
      <c r="D366" s="22"/>
      <c r="E366" s="22"/>
      <c r="F366" s="22"/>
      <c r="G366" s="22"/>
      <c r="H366" s="22"/>
      <c r="I366" s="22"/>
      <c r="J366" s="22"/>
      <c r="K366" s="22"/>
      <c r="L366" s="22"/>
    </row>
    <row r="367" spans="1:12" x14ac:dyDescent="0.25">
      <c r="A367" s="3"/>
      <c r="B367" s="3"/>
      <c r="C367" s="22"/>
      <c r="D367" s="22"/>
      <c r="E367" s="22"/>
      <c r="F367" s="22"/>
      <c r="G367" s="22"/>
      <c r="H367" s="22"/>
      <c r="I367" s="22"/>
      <c r="J367" s="22"/>
      <c r="K367" s="22"/>
      <c r="L367" s="22"/>
    </row>
    <row r="368" spans="1:12" x14ac:dyDescent="0.25">
      <c r="A368" s="3"/>
      <c r="B368" s="3"/>
      <c r="C368" s="22"/>
      <c r="D368" s="22"/>
      <c r="E368" s="22"/>
      <c r="F368" s="22"/>
      <c r="G368" s="22"/>
      <c r="H368" s="22"/>
      <c r="I368" s="22"/>
      <c r="J368" s="22"/>
      <c r="K368" s="22"/>
      <c r="L368" s="22"/>
    </row>
    <row r="369" spans="1:12" x14ac:dyDescent="0.25">
      <c r="A369" s="3"/>
      <c r="B369" s="3"/>
      <c r="C369" s="22"/>
      <c r="D369" s="22"/>
      <c r="E369" s="22"/>
      <c r="F369" s="22"/>
      <c r="G369" s="22"/>
      <c r="H369" s="22"/>
      <c r="I369" s="22"/>
      <c r="J369" s="22"/>
      <c r="K369" s="22"/>
      <c r="L369" s="22"/>
    </row>
    <row r="370" spans="1:12" x14ac:dyDescent="0.25">
      <c r="A370" s="3"/>
      <c r="B370" s="3"/>
      <c r="C370" s="22"/>
      <c r="D370" s="22"/>
      <c r="E370" s="22"/>
      <c r="F370" s="22"/>
      <c r="G370" s="22"/>
      <c r="H370" s="22"/>
      <c r="I370" s="22"/>
      <c r="J370" s="22"/>
      <c r="K370" s="22"/>
      <c r="L370" s="22"/>
    </row>
    <row r="371" spans="1:12" x14ac:dyDescent="0.25">
      <c r="A371" s="3"/>
      <c r="B371" s="3"/>
      <c r="C371" s="22"/>
      <c r="D371" s="22"/>
      <c r="E371" s="22"/>
      <c r="F371" s="22"/>
      <c r="G371" s="22"/>
      <c r="H371" s="22"/>
      <c r="I371" s="22"/>
      <c r="J371" s="22"/>
      <c r="K371" s="22"/>
      <c r="L371" s="22"/>
    </row>
    <row r="372" spans="1:12" x14ac:dyDescent="0.25">
      <c r="A372" s="3"/>
      <c r="B372" s="3"/>
      <c r="C372" s="22"/>
      <c r="D372" s="22"/>
      <c r="E372" s="22"/>
      <c r="F372" s="22"/>
      <c r="G372" s="22"/>
      <c r="H372" s="22"/>
      <c r="I372" s="22"/>
      <c r="J372" s="22"/>
      <c r="K372" s="22"/>
      <c r="L372" s="22"/>
    </row>
    <row r="373" spans="1:12" x14ac:dyDescent="0.25">
      <c r="A373" s="3"/>
      <c r="B373" s="3"/>
      <c r="C373" s="22"/>
      <c r="D373" s="22"/>
      <c r="E373" s="22"/>
      <c r="F373" s="22"/>
      <c r="G373" s="22"/>
      <c r="H373" s="22"/>
      <c r="I373" s="22"/>
      <c r="J373" s="22"/>
      <c r="K373" s="22"/>
      <c r="L373" s="22"/>
    </row>
    <row r="374" spans="1:12" x14ac:dyDescent="0.25">
      <c r="A374" s="3"/>
      <c r="B374" s="3"/>
      <c r="C374" s="22"/>
      <c r="D374" s="22"/>
      <c r="E374" s="22"/>
      <c r="F374" s="22"/>
      <c r="G374" s="22"/>
      <c r="H374" s="22"/>
      <c r="I374" s="22"/>
      <c r="J374" s="22"/>
      <c r="K374" s="22"/>
      <c r="L374" s="22"/>
    </row>
    <row r="375" spans="1:12" x14ac:dyDescent="0.25">
      <c r="A375" s="3"/>
      <c r="B375" s="3"/>
      <c r="C375" s="22"/>
      <c r="D375" s="22"/>
      <c r="E375" s="22"/>
      <c r="F375" s="22"/>
      <c r="G375" s="22"/>
      <c r="H375" s="22"/>
      <c r="I375" s="22"/>
      <c r="J375" s="22"/>
      <c r="K375" s="22"/>
      <c r="L375" s="22"/>
    </row>
    <row r="376" spans="1:12" x14ac:dyDescent="0.25">
      <c r="A376" s="3"/>
      <c r="B376" s="3"/>
      <c r="C376" s="22"/>
      <c r="D376" s="22"/>
      <c r="E376" s="22"/>
      <c r="F376" s="22"/>
      <c r="G376" s="22"/>
      <c r="H376" s="22"/>
      <c r="I376" s="22"/>
      <c r="J376" s="22"/>
      <c r="K376" s="22"/>
      <c r="L376" s="22"/>
    </row>
    <row r="377" spans="1:12" x14ac:dyDescent="0.25">
      <c r="A377" s="3"/>
      <c r="B377" s="3"/>
      <c r="C377" s="22"/>
      <c r="D377" s="22"/>
      <c r="E377" s="22"/>
      <c r="F377" s="22"/>
      <c r="G377" s="22"/>
      <c r="H377" s="22"/>
      <c r="I377" s="22"/>
      <c r="J377" s="22"/>
      <c r="K377" s="22"/>
      <c r="L377" s="22"/>
    </row>
    <row r="378" spans="1:12" x14ac:dyDescent="0.25">
      <c r="A378" s="3"/>
      <c r="B378" s="3"/>
      <c r="C378" s="22"/>
      <c r="D378" s="22"/>
      <c r="E378" s="22"/>
      <c r="F378" s="22"/>
      <c r="G378" s="22"/>
      <c r="H378" s="22"/>
      <c r="I378" s="22"/>
      <c r="J378" s="22"/>
      <c r="K378" s="22"/>
      <c r="L378" s="22"/>
    </row>
    <row r="379" spans="1:12" x14ac:dyDescent="0.25">
      <c r="A379" s="3"/>
      <c r="B379" s="3"/>
      <c r="C379" s="22"/>
      <c r="D379" s="22"/>
      <c r="E379" s="22"/>
      <c r="F379" s="22"/>
      <c r="G379" s="22"/>
      <c r="H379" s="22"/>
      <c r="I379" s="22"/>
      <c r="J379" s="22"/>
      <c r="K379" s="22"/>
      <c r="L379" s="22"/>
    </row>
    <row r="380" spans="1:12" x14ac:dyDescent="0.25">
      <c r="A380" s="3"/>
      <c r="B380" s="3"/>
      <c r="C380" s="22"/>
      <c r="D380" s="22"/>
      <c r="E380" s="22"/>
      <c r="F380" s="22"/>
      <c r="G380" s="22"/>
      <c r="H380" s="22"/>
      <c r="I380" s="22"/>
      <c r="J380" s="22"/>
      <c r="K380" s="22"/>
      <c r="L380" s="22"/>
    </row>
    <row r="381" spans="1:12" x14ac:dyDescent="0.25">
      <c r="A381" s="3"/>
      <c r="B381" s="3"/>
      <c r="C381" s="22"/>
      <c r="D381" s="22"/>
      <c r="E381" s="22"/>
      <c r="F381" s="22"/>
      <c r="G381" s="22"/>
      <c r="H381" s="22"/>
      <c r="I381" s="22"/>
      <c r="J381" s="22"/>
      <c r="K381" s="22"/>
      <c r="L381" s="22"/>
    </row>
    <row r="382" spans="1:12" x14ac:dyDescent="0.25">
      <c r="A382" s="3"/>
      <c r="B382" s="3"/>
      <c r="C382" s="22"/>
      <c r="D382" s="22"/>
      <c r="E382" s="22"/>
      <c r="F382" s="22"/>
      <c r="G382" s="22"/>
      <c r="H382" s="22"/>
      <c r="I382" s="22"/>
      <c r="J382" s="22"/>
      <c r="K382" s="22"/>
      <c r="L382" s="22"/>
    </row>
    <row r="383" spans="1:12" x14ac:dyDescent="0.25">
      <c r="A383" s="3"/>
      <c r="B383" s="3"/>
      <c r="C383" s="22"/>
      <c r="D383" s="22"/>
      <c r="E383" s="22"/>
      <c r="F383" s="22"/>
      <c r="G383" s="22"/>
      <c r="H383" s="22"/>
      <c r="I383" s="22"/>
      <c r="J383" s="22"/>
      <c r="K383" s="22"/>
      <c r="L383" s="22"/>
    </row>
    <row r="384" spans="1:12" x14ac:dyDescent="0.25">
      <c r="A384" s="3"/>
      <c r="B384" s="3"/>
      <c r="C384" s="22"/>
      <c r="D384" s="22"/>
      <c r="E384" s="22"/>
      <c r="F384" s="22"/>
      <c r="G384" s="22"/>
      <c r="H384" s="22"/>
      <c r="I384" s="22"/>
      <c r="J384" s="22"/>
      <c r="K384" s="22"/>
      <c r="L384" s="22"/>
    </row>
    <row r="385" spans="1:12" x14ac:dyDescent="0.25">
      <c r="A385" s="3"/>
      <c r="B385" s="3"/>
      <c r="C385" s="22"/>
      <c r="D385" s="22"/>
      <c r="E385" s="22"/>
      <c r="F385" s="22"/>
      <c r="G385" s="22"/>
      <c r="H385" s="22"/>
      <c r="I385" s="22"/>
      <c r="J385" s="22"/>
      <c r="K385" s="22"/>
      <c r="L385" s="22"/>
    </row>
    <row r="386" spans="1:12" x14ac:dyDescent="0.25">
      <c r="A386" s="3"/>
      <c r="B386" s="3"/>
      <c r="C386" s="22"/>
      <c r="D386" s="22"/>
      <c r="E386" s="22"/>
      <c r="F386" s="22"/>
      <c r="G386" s="22"/>
      <c r="H386" s="22"/>
      <c r="I386" s="22"/>
      <c r="J386" s="22"/>
      <c r="K386" s="22"/>
      <c r="L386" s="22"/>
    </row>
    <row r="387" spans="1:12" x14ac:dyDescent="0.25">
      <c r="A387" s="3"/>
      <c r="B387" s="3"/>
      <c r="C387" s="22"/>
      <c r="D387" s="22"/>
      <c r="E387" s="22"/>
      <c r="F387" s="22"/>
      <c r="G387" s="22"/>
      <c r="H387" s="22"/>
      <c r="I387" s="22"/>
      <c r="J387" s="22"/>
      <c r="K387" s="22"/>
      <c r="L387" s="22"/>
    </row>
    <row r="388" spans="1:12" x14ac:dyDescent="0.25">
      <c r="A388" s="3"/>
      <c r="B388" s="3"/>
      <c r="C388" s="22"/>
      <c r="D388" s="22"/>
      <c r="E388" s="22"/>
      <c r="F388" s="22"/>
      <c r="G388" s="22"/>
      <c r="H388" s="22"/>
      <c r="I388" s="22"/>
      <c r="J388" s="22"/>
      <c r="K388" s="22"/>
      <c r="L388" s="22"/>
    </row>
    <row r="389" spans="1:12" x14ac:dyDescent="0.25">
      <c r="A389" s="3"/>
      <c r="B389" s="3"/>
      <c r="C389" s="22"/>
      <c r="D389" s="22"/>
      <c r="E389" s="22"/>
      <c r="F389" s="22"/>
      <c r="G389" s="22"/>
      <c r="H389" s="22"/>
      <c r="I389" s="22"/>
      <c r="J389" s="22"/>
      <c r="K389" s="22"/>
      <c r="L389" s="22"/>
    </row>
    <row r="390" spans="1:12" x14ac:dyDescent="0.25">
      <c r="A390" s="3"/>
      <c r="B390" s="3"/>
      <c r="C390" s="22"/>
      <c r="D390" s="22"/>
      <c r="E390" s="22"/>
      <c r="F390" s="22"/>
      <c r="G390" s="22"/>
      <c r="H390" s="22"/>
      <c r="I390" s="22"/>
      <c r="J390" s="22"/>
      <c r="K390" s="22"/>
      <c r="L390" s="22"/>
    </row>
    <row r="391" spans="1:12" x14ac:dyDescent="0.25">
      <c r="A391" s="3"/>
      <c r="B391" s="3"/>
      <c r="C391" s="22"/>
      <c r="D391" s="22"/>
      <c r="E391" s="22"/>
      <c r="F391" s="22"/>
      <c r="G391" s="22"/>
      <c r="H391" s="22"/>
      <c r="I391" s="22"/>
      <c r="J391" s="22"/>
      <c r="K391" s="22"/>
      <c r="L391" s="22"/>
    </row>
    <row r="392" spans="1:12" x14ac:dyDescent="0.25">
      <c r="A392" s="3"/>
      <c r="B392" s="3"/>
      <c r="C392" s="22"/>
      <c r="D392" s="22"/>
      <c r="E392" s="22"/>
      <c r="F392" s="22"/>
      <c r="G392" s="22"/>
      <c r="H392" s="22"/>
      <c r="I392" s="22"/>
      <c r="J392" s="22"/>
      <c r="K392" s="22"/>
      <c r="L392" s="22"/>
    </row>
    <row r="393" spans="1:12" x14ac:dyDescent="0.25">
      <c r="A393" s="3"/>
      <c r="B393" s="3"/>
      <c r="C393" s="22"/>
      <c r="D393" s="22"/>
      <c r="E393" s="22"/>
      <c r="F393" s="22"/>
      <c r="G393" s="22"/>
      <c r="H393" s="22"/>
      <c r="I393" s="22"/>
      <c r="J393" s="22"/>
      <c r="K393" s="22"/>
      <c r="L393" s="22"/>
    </row>
    <row r="394" spans="1:12" x14ac:dyDescent="0.25">
      <c r="A394" s="3"/>
      <c r="B394" s="3"/>
      <c r="C394" s="22"/>
      <c r="D394" s="22"/>
      <c r="E394" s="22"/>
      <c r="F394" s="22"/>
      <c r="G394" s="22"/>
      <c r="H394" s="22"/>
      <c r="I394" s="22"/>
      <c r="J394" s="22"/>
      <c r="K394" s="22"/>
      <c r="L394" s="22"/>
    </row>
    <row r="395" spans="1:12" x14ac:dyDescent="0.25">
      <c r="A395" s="3"/>
      <c r="B395" s="3"/>
      <c r="C395" s="22"/>
      <c r="D395" s="22"/>
      <c r="E395" s="22"/>
      <c r="F395" s="22"/>
      <c r="G395" s="22"/>
      <c r="H395" s="22"/>
      <c r="I395" s="22"/>
      <c r="J395" s="22"/>
      <c r="K395" s="22"/>
      <c r="L395" s="22"/>
    </row>
    <row r="396" spans="1:12" x14ac:dyDescent="0.25">
      <c r="A396" s="3"/>
      <c r="B396" s="3"/>
      <c r="C396" s="22"/>
      <c r="D396" s="22"/>
      <c r="E396" s="22"/>
      <c r="F396" s="22"/>
      <c r="G396" s="22"/>
      <c r="H396" s="22"/>
      <c r="I396" s="22"/>
      <c r="J396" s="22"/>
      <c r="K396" s="22"/>
      <c r="L396" s="22"/>
    </row>
    <row r="397" spans="1:12" x14ac:dyDescent="0.25">
      <c r="A397" s="3"/>
      <c r="B397" s="3"/>
      <c r="C397" s="22"/>
      <c r="D397" s="22"/>
      <c r="E397" s="22"/>
      <c r="F397" s="22"/>
      <c r="G397" s="22"/>
      <c r="H397" s="22"/>
      <c r="I397" s="22"/>
      <c r="J397" s="22"/>
      <c r="K397" s="22"/>
      <c r="L397" s="22"/>
    </row>
    <row r="398" spans="1:12" x14ac:dyDescent="0.25">
      <c r="A398" s="3"/>
      <c r="B398" s="3"/>
      <c r="C398" s="22"/>
      <c r="D398" s="22"/>
      <c r="E398" s="22"/>
      <c r="F398" s="22"/>
      <c r="G398" s="22"/>
      <c r="H398" s="22"/>
      <c r="I398" s="22"/>
      <c r="J398" s="22"/>
      <c r="K398" s="22"/>
      <c r="L398" s="22"/>
    </row>
    <row r="399" spans="1:12" x14ac:dyDescent="0.25">
      <c r="A399" s="3"/>
      <c r="B399" s="3"/>
      <c r="C399" s="22"/>
      <c r="D399" s="22"/>
      <c r="E399" s="22"/>
      <c r="F399" s="22"/>
      <c r="G399" s="22"/>
      <c r="H399" s="22"/>
      <c r="I399" s="22"/>
      <c r="J399" s="22"/>
      <c r="K399" s="22"/>
      <c r="L399" s="22"/>
    </row>
    <row r="400" spans="1:12" x14ac:dyDescent="0.25">
      <c r="A400" s="3"/>
      <c r="B400" s="3"/>
      <c r="C400" s="22"/>
      <c r="D400" s="22"/>
      <c r="E400" s="22"/>
      <c r="F400" s="22"/>
      <c r="G400" s="22"/>
      <c r="H400" s="22"/>
      <c r="I400" s="22"/>
      <c r="J400" s="22"/>
      <c r="K400" s="22"/>
      <c r="L400" s="22"/>
    </row>
    <row r="401" spans="1:12" x14ac:dyDescent="0.25">
      <c r="A401" s="3"/>
      <c r="B401" s="3"/>
      <c r="C401" s="22"/>
      <c r="D401" s="22"/>
      <c r="E401" s="22"/>
      <c r="F401" s="22"/>
      <c r="G401" s="22"/>
      <c r="H401" s="22"/>
      <c r="I401" s="22"/>
      <c r="J401" s="22"/>
      <c r="K401" s="22"/>
      <c r="L401" s="22"/>
    </row>
    <row r="402" spans="1:12" x14ac:dyDescent="0.25">
      <c r="A402" s="3"/>
      <c r="B402" s="3"/>
      <c r="C402" s="22"/>
      <c r="D402" s="22"/>
      <c r="E402" s="22"/>
      <c r="F402" s="22"/>
      <c r="G402" s="22"/>
      <c r="H402" s="22"/>
      <c r="I402" s="22"/>
      <c r="J402" s="22"/>
      <c r="K402" s="22"/>
      <c r="L402" s="22"/>
    </row>
    <row r="403" spans="1:12" x14ac:dyDescent="0.25">
      <c r="A403" s="3"/>
      <c r="B403" s="3"/>
      <c r="C403" s="22"/>
      <c r="D403" s="22"/>
      <c r="E403" s="22"/>
      <c r="F403" s="22"/>
      <c r="G403" s="22"/>
      <c r="H403" s="22"/>
      <c r="I403" s="22"/>
      <c r="J403" s="22"/>
      <c r="K403" s="22"/>
      <c r="L403" s="22"/>
    </row>
    <row r="404" spans="1:12" x14ac:dyDescent="0.25">
      <c r="A404" s="3"/>
      <c r="B404" s="3"/>
      <c r="C404" s="22"/>
      <c r="D404" s="22"/>
      <c r="E404" s="22"/>
      <c r="F404" s="22"/>
      <c r="G404" s="22"/>
      <c r="H404" s="22"/>
      <c r="I404" s="22"/>
      <c r="J404" s="22"/>
      <c r="K404" s="22"/>
      <c r="L404" s="22"/>
    </row>
    <row r="405" spans="1:12" x14ac:dyDescent="0.25">
      <c r="A405" s="3"/>
      <c r="B405" s="3"/>
      <c r="C405" s="22"/>
      <c r="D405" s="22"/>
      <c r="E405" s="22"/>
      <c r="F405" s="22"/>
      <c r="G405" s="22"/>
      <c r="H405" s="22"/>
      <c r="I405" s="22"/>
      <c r="J405" s="22"/>
      <c r="K405" s="22"/>
      <c r="L405" s="22"/>
    </row>
    <row r="406" spans="1:12" x14ac:dyDescent="0.25">
      <c r="A406" s="3"/>
      <c r="B406" s="3"/>
      <c r="C406" s="22"/>
      <c r="D406" s="22"/>
      <c r="E406" s="22"/>
      <c r="F406" s="22"/>
      <c r="G406" s="22"/>
      <c r="H406" s="22"/>
      <c r="I406" s="22"/>
      <c r="J406" s="22"/>
      <c r="K406" s="22"/>
      <c r="L406" s="22"/>
    </row>
    <row r="407" spans="1:12" x14ac:dyDescent="0.25">
      <c r="A407" s="3"/>
      <c r="B407" s="3"/>
      <c r="C407" s="22"/>
      <c r="D407" s="22"/>
      <c r="E407" s="22"/>
      <c r="F407" s="22"/>
      <c r="G407" s="22"/>
      <c r="H407" s="22"/>
      <c r="I407" s="22"/>
      <c r="J407" s="22"/>
      <c r="K407" s="22"/>
      <c r="L407" s="22"/>
    </row>
    <row r="408" spans="1:12" x14ac:dyDescent="0.25">
      <c r="A408" s="3"/>
      <c r="B408" s="3"/>
      <c r="C408" s="22"/>
      <c r="D408" s="22"/>
      <c r="E408" s="22"/>
      <c r="F408" s="22"/>
      <c r="G408" s="22"/>
      <c r="H408" s="22"/>
      <c r="I408" s="22"/>
      <c r="J408" s="22"/>
      <c r="K408" s="22"/>
      <c r="L408" s="22"/>
    </row>
    <row r="409" spans="1:12" x14ac:dyDescent="0.25">
      <c r="A409" s="3"/>
      <c r="B409" s="3"/>
      <c r="C409" s="22"/>
      <c r="D409" s="22"/>
      <c r="E409" s="22"/>
      <c r="F409" s="22"/>
      <c r="G409" s="22"/>
      <c r="H409" s="22"/>
      <c r="I409" s="22"/>
      <c r="J409" s="22"/>
      <c r="K409" s="22"/>
      <c r="L409" s="22"/>
    </row>
    <row r="410" spans="1:12" x14ac:dyDescent="0.25">
      <c r="A410" s="3"/>
      <c r="B410" s="3"/>
      <c r="C410" s="22"/>
      <c r="D410" s="22"/>
      <c r="E410" s="22"/>
      <c r="F410" s="22"/>
      <c r="G410" s="22"/>
      <c r="H410" s="22"/>
      <c r="I410" s="22"/>
      <c r="J410" s="22"/>
      <c r="K410" s="22"/>
      <c r="L410" s="22"/>
    </row>
    <row r="411" spans="1:12" x14ac:dyDescent="0.25">
      <c r="A411" s="3"/>
      <c r="B411" s="3"/>
      <c r="C411" s="22"/>
      <c r="D411" s="22"/>
      <c r="E411" s="22"/>
      <c r="F411" s="22"/>
      <c r="G411" s="22"/>
      <c r="H411" s="22"/>
      <c r="I411" s="22"/>
      <c r="J411" s="22"/>
      <c r="K411" s="22"/>
      <c r="L411" s="22"/>
    </row>
    <row r="412" spans="1:12" x14ac:dyDescent="0.25">
      <c r="A412" s="3"/>
      <c r="B412" s="3"/>
      <c r="C412" s="22"/>
      <c r="D412" s="22"/>
      <c r="E412" s="22"/>
      <c r="F412" s="22"/>
      <c r="G412" s="22"/>
      <c r="H412" s="22"/>
      <c r="I412" s="22"/>
      <c r="J412" s="22"/>
      <c r="K412" s="22"/>
      <c r="L412" s="22"/>
    </row>
    <row r="413" spans="1:12" x14ac:dyDescent="0.25">
      <c r="A413" s="3"/>
      <c r="B413" s="3"/>
      <c r="C413" s="22"/>
      <c r="D413" s="22"/>
      <c r="E413" s="22"/>
      <c r="F413" s="22"/>
      <c r="G413" s="22"/>
      <c r="H413" s="22"/>
      <c r="I413" s="22"/>
      <c r="J413" s="22"/>
      <c r="K413" s="22"/>
      <c r="L413" s="22"/>
    </row>
    <row r="414" spans="1:12" x14ac:dyDescent="0.25">
      <c r="A414" s="3"/>
      <c r="B414" s="3"/>
      <c r="C414" s="22"/>
      <c r="D414" s="22"/>
      <c r="E414" s="22"/>
      <c r="F414" s="22"/>
      <c r="G414" s="22"/>
      <c r="H414" s="22"/>
      <c r="I414" s="22"/>
      <c r="J414" s="22"/>
      <c r="K414" s="22"/>
      <c r="L414" s="22"/>
    </row>
    <row r="415" spans="1:12" x14ac:dyDescent="0.25">
      <c r="A415" s="3"/>
      <c r="B415" s="3"/>
      <c r="C415" s="22"/>
      <c r="D415" s="22"/>
      <c r="E415" s="22"/>
      <c r="F415" s="22"/>
      <c r="G415" s="22"/>
      <c r="H415" s="22"/>
      <c r="I415" s="22"/>
      <c r="J415" s="22"/>
      <c r="K415" s="22"/>
      <c r="L415" s="22"/>
    </row>
    <row r="416" spans="1:12" x14ac:dyDescent="0.25">
      <c r="A416" s="3"/>
      <c r="B416" s="3"/>
      <c r="C416" s="22"/>
      <c r="D416" s="22"/>
      <c r="E416" s="22"/>
      <c r="F416" s="22"/>
      <c r="G416" s="22"/>
      <c r="H416" s="22"/>
      <c r="I416" s="22"/>
      <c r="J416" s="22"/>
      <c r="K416" s="22"/>
      <c r="L416" s="22"/>
    </row>
    <row r="417" spans="1:12" x14ac:dyDescent="0.25">
      <c r="A417" s="3"/>
      <c r="B417" s="3"/>
      <c r="C417" s="22"/>
      <c r="D417" s="22"/>
      <c r="E417" s="22"/>
      <c r="F417" s="22"/>
      <c r="G417" s="22"/>
      <c r="H417" s="22"/>
      <c r="I417" s="22"/>
      <c r="J417" s="22"/>
      <c r="K417" s="22"/>
      <c r="L417" s="22"/>
    </row>
    <row r="418" spans="1:12" x14ac:dyDescent="0.25">
      <c r="A418" s="3"/>
      <c r="B418" s="3"/>
      <c r="C418" s="22"/>
      <c r="D418" s="22"/>
      <c r="E418" s="22"/>
      <c r="F418" s="22"/>
      <c r="G418" s="22"/>
      <c r="H418" s="22"/>
      <c r="I418" s="22"/>
      <c r="J418" s="22"/>
      <c r="K418" s="22"/>
      <c r="L418" s="22"/>
    </row>
    <row r="419" spans="1:12" x14ac:dyDescent="0.25">
      <c r="A419" s="3"/>
      <c r="B419" s="3"/>
      <c r="C419" s="22"/>
      <c r="D419" s="22"/>
      <c r="E419" s="22"/>
      <c r="F419" s="22"/>
      <c r="G419" s="22"/>
      <c r="H419" s="22"/>
      <c r="I419" s="22"/>
      <c r="J419" s="22"/>
      <c r="K419" s="22"/>
      <c r="L419" s="22"/>
    </row>
    <row r="420" spans="1:12" x14ac:dyDescent="0.25">
      <c r="A420" s="3"/>
      <c r="B420" s="3"/>
      <c r="C420" s="22"/>
      <c r="D420" s="22"/>
      <c r="E420" s="22"/>
      <c r="F420" s="22"/>
      <c r="G420" s="22"/>
      <c r="H420" s="22"/>
      <c r="I420" s="22"/>
      <c r="J420" s="22"/>
      <c r="K420" s="22"/>
      <c r="L420" s="22"/>
    </row>
    <row r="421" spans="1:12" x14ac:dyDescent="0.25">
      <c r="A421" s="3"/>
      <c r="B421" s="3"/>
      <c r="C421" s="22"/>
      <c r="D421" s="22"/>
      <c r="E421" s="22"/>
      <c r="F421" s="22"/>
      <c r="G421" s="22"/>
      <c r="H421" s="22"/>
      <c r="I421" s="22"/>
      <c r="J421" s="22"/>
      <c r="K421" s="22"/>
      <c r="L421" s="22"/>
    </row>
    <row r="422" spans="1:12" x14ac:dyDescent="0.25">
      <c r="A422" s="3"/>
      <c r="B422" s="3"/>
      <c r="C422" s="22"/>
      <c r="D422" s="22"/>
      <c r="E422" s="22"/>
      <c r="F422" s="22"/>
      <c r="G422" s="22"/>
      <c r="H422" s="22"/>
      <c r="I422" s="22"/>
      <c r="J422" s="22"/>
      <c r="K422" s="22"/>
      <c r="L422" s="22"/>
    </row>
    <row r="423" spans="1:12" x14ac:dyDescent="0.25">
      <c r="A423" s="3"/>
      <c r="B423" s="3"/>
      <c r="C423" s="22"/>
      <c r="D423" s="22"/>
      <c r="E423" s="22"/>
      <c r="F423" s="22"/>
      <c r="G423" s="22"/>
      <c r="H423" s="22"/>
      <c r="I423" s="22"/>
      <c r="J423" s="22"/>
      <c r="K423" s="22"/>
      <c r="L423" s="22"/>
    </row>
    <row r="424" spans="1:12" x14ac:dyDescent="0.25">
      <c r="A424" s="3"/>
      <c r="B424" s="3"/>
      <c r="C424" s="22"/>
      <c r="D424" s="22"/>
      <c r="E424" s="22"/>
      <c r="F424" s="22"/>
      <c r="G424" s="22"/>
      <c r="H424" s="22"/>
      <c r="I424" s="22"/>
      <c r="J424" s="22"/>
      <c r="K424" s="22"/>
      <c r="L424" s="22"/>
    </row>
    <row r="425" spans="1:12" x14ac:dyDescent="0.25">
      <c r="A425" s="3"/>
      <c r="B425" s="3"/>
      <c r="C425" s="22"/>
      <c r="D425" s="22"/>
      <c r="E425" s="22"/>
      <c r="F425" s="22"/>
      <c r="G425" s="22"/>
      <c r="H425" s="22"/>
      <c r="I425" s="22"/>
      <c r="J425" s="22"/>
      <c r="K425" s="22"/>
      <c r="L425" s="22"/>
    </row>
    <row r="426" spans="1:12" x14ac:dyDescent="0.25">
      <c r="A426" s="3"/>
      <c r="B426" s="3"/>
      <c r="C426" s="22"/>
      <c r="D426" s="22"/>
      <c r="E426" s="22"/>
      <c r="F426" s="22"/>
      <c r="G426" s="22"/>
      <c r="H426" s="22"/>
      <c r="I426" s="22"/>
      <c r="J426" s="22"/>
      <c r="K426" s="22"/>
      <c r="L426" s="22"/>
    </row>
    <row r="427" spans="1:12" x14ac:dyDescent="0.25">
      <c r="A427" s="3"/>
      <c r="B427" s="3"/>
      <c r="C427" s="22"/>
      <c r="D427" s="22"/>
      <c r="E427" s="22"/>
      <c r="F427" s="22"/>
      <c r="G427" s="22"/>
      <c r="H427" s="22"/>
      <c r="I427" s="22"/>
      <c r="J427" s="22"/>
      <c r="K427" s="22"/>
      <c r="L427" s="22"/>
    </row>
    <row r="428" spans="1:12" x14ac:dyDescent="0.25">
      <c r="A428" s="3"/>
      <c r="B428" s="3"/>
      <c r="C428" s="22"/>
      <c r="D428" s="22"/>
      <c r="E428" s="22"/>
      <c r="F428" s="22"/>
      <c r="G428" s="22"/>
      <c r="H428" s="22"/>
      <c r="I428" s="22"/>
      <c r="J428" s="22"/>
      <c r="K428" s="22"/>
      <c r="L428" s="22"/>
    </row>
    <row r="429" spans="1:12" x14ac:dyDescent="0.25">
      <c r="A429" s="3"/>
      <c r="B429" s="3"/>
      <c r="C429" s="22"/>
      <c r="D429" s="22"/>
      <c r="E429" s="22"/>
      <c r="F429" s="22"/>
      <c r="G429" s="22"/>
      <c r="H429" s="22"/>
      <c r="I429" s="22"/>
      <c r="J429" s="22"/>
      <c r="K429" s="22"/>
      <c r="L429" s="22"/>
    </row>
    <row r="430" spans="1:12" x14ac:dyDescent="0.25">
      <c r="A430" s="3"/>
      <c r="B430" s="3"/>
      <c r="C430" s="22"/>
      <c r="D430" s="22"/>
      <c r="E430" s="22"/>
      <c r="F430" s="22"/>
      <c r="G430" s="22"/>
      <c r="H430" s="22"/>
      <c r="I430" s="22"/>
      <c r="J430" s="22"/>
      <c r="K430" s="22"/>
      <c r="L430" s="22"/>
    </row>
    <row r="431" spans="1:12" x14ac:dyDescent="0.25">
      <c r="A431" s="3"/>
      <c r="B431" s="3"/>
      <c r="C431" s="22"/>
      <c r="D431" s="22"/>
      <c r="E431" s="22"/>
      <c r="F431" s="22"/>
      <c r="G431" s="22"/>
      <c r="H431" s="22"/>
      <c r="I431" s="22"/>
      <c r="J431" s="22"/>
      <c r="K431" s="22"/>
      <c r="L431" s="22"/>
    </row>
    <row r="432" spans="1:12" x14ac:dyDescent="0.25">
      <c r="A432" s="3"/>
      <c r="B432" s="3"/>
      <c r="C432" s="22"/>
      <c r="D432" s="22"/>
      <c r="E432" s="22"/>
      <c r="F432" s="22"/>
      <c r="G432" s="22"/>
      <c r="H432" s="22"/>
      <c r="I432" s="22"/>
      <c r="J432" s="22"/>
      <c r="K432" s="22"/>
      <c r="L432" s="22"/>
    </row>
    <row r="433" spans="1:12" x14ac:dyDescent="0.25">
      <c r="A433" s="3"/>
      <c r="B433" s="3"/>
      <c r="C433" s="22"/>
      <c r="D433" s="22"/>
      <c r="E433" s="22"/>
      <c r="F433" s="22"/>
      <c r="G433" s="22"/>
      <c r="H433" s="22"/>
      <c r="I433" s="22"/>
      <c r="J433" s="22"/>
      <c r="K433" s="22"/>
      <c r="L433" s="22"/>
    </row>
    <row r="434" spans="1:12" x14ac:dyDescent="0.25">
      <c r="A434" s="3"/>
      <c r="B434" s="3"/>
      <c r="C434" s="22"/>
      <c r="D434" s="22"/>
      <c r="E434" s="22"/>
      <c r="F434" s="22"/>
      <c r="G434" s="22"/>
      <c r="H434" s="22"/>
      <c r="I434" s="22"/>
      <c r="J434" s="22"/>
      <c r="K434" s="22"/>
      <c r="L434" s="22"/>
    </row>
    <row r="435" spans="1:12" x14ac:dyDescent="0.25">
      <c r="A435" s="3"/>
      <c r="B435" s="3"/>
      <c r="C435" s="22"/>
      <c r="D435" s="22"/>
      <c r="E435" s="22"/>
      <c r="F435" s="22"/>
      <c r="G435" s="22"/>
      <c r="H435" s="22"/>
      <c r="I435" s="22"/>
      <c r="J435" s="22"/>
      <c r="K435" s="22"/>
      <c r="L435" s="22"/>
    </row>
    <row r="436" spans="1:12" x14ac:dyDescent="0.25">
      <c r="A436" s="3"/>
      <c r="B436" s="3"/>
      <c r="C436" s="22"/>
      <c r="D436" s="22"/>
      <c r="E436" s="22"/>
      <c r="F436" s="22"/>
      <c r="G436" s="22"/>
      <c r="H436" s="22"/>
      <c r="I436" s="22"/>
      <c r="J436" s="22"/>
      <c r="K436" s="22"/>
      <c r="L436" s="22"/>
    </row>
    <row r="437" spans="1:12" x14ac:dyDescent="0.25">
      <c r="A437" s="3"/>
      <c r="B437" s="3"/>
      <c r="C437" s="22"/>
      <c r="D437" s="22"/>
      <c r="E437" s="22"/>
      <c r="F437" s="22"/>
      <c r="G437" s="22"/>
      <c r="H437" s="22"/>
      <c r="I437" s="22"/>
      <c r="J437" s="22"/>
      <c r="K437" s="22"/>
      <c r="L437" s="22"/>
    </row>
    <row r="438" spans="1:12" x14ac:dyDescent="0.25">
      <c r="A438" s="3"/>
      <c r="B438" s="3"/>
      <c r="C438" s="22"/>
      <c r="D438" s="22"/>
      <c r="E438" s="22"/>
      <c r="F438" s="22"/>
      <c r="G438" s="22"/>
      <c r="H438" s="22"/>
      <c r="I438" s="22"/>
      <c r="J438" s="22"/>
      <c r="K438" s="22"/>
      <c r="L438" s="22"/>
    </row>
    <row r="439" spans="1:12" x14ac:dyDescent="0.25">
      <c r="A439" s="3"/>
      <c r="B439" s="3"/>
      <c r="C439" s="22"/>
      <c r="D439" s="22"/>
      <c r="E439" s="22"/>
      <c r="F439" s="22"/>
      <c r="G439" s="22"/>
      <c r="H439" s="22"/>
      <c r="I439" s="22"/>
      <c r="J439" s="22"/>
      <c r="K439" s="22"/>
      <c r="L439" s="22"/>
    </row>
    <row r="440" spans="1:12" x14ac:dyDescent="0.25">
      <c r="A440" s="3"/>
      <c r="B440" s="3"/>
      <c r="C440" s="22"/>
      <c r="D440" s="22"/>
      <c r="E440" s="22"/>
      <c r="F440" s="22"/>
      <c r="G440" s="22"/>
      <c r="H440" s="22"/>
      <c r="I440" s="22"/>
      <c r="J440" s="22"/>
      <c r="K440" s="22"/>
      <c r="L440" s="22"/>
    </row>
    <row r="441" spans="1:12" x14ac:dyDescent="0.25">
      <c r="A441" s="3"/>
      <c r="B441" s="3"/>
      <c r="C441" s="22"/>
      <c r="D441" s="22"/>
      <c r="E441" s="22"/>
      <c r="F441" s="22"/>
      <c r="G441" s="22"/>
      <c r="H441" s="22"/>
      <c r="I441" s="22"/>
      <c r="J441" s="22"/>
      <c r="K441" s="22"/>
      <c r="L441" s="22"/>
    </row>
    <row r="442" spans="1:12" x14ac:dyDescent="0.25">
      <c r="A442" s="3"/>
      <c r="B442" s="3"/>
      <c r="C442" s="22"/>
      <c r="D442" s="22"/>
      <c r="E442" s="22"/>
      <c r="F442" s="22"/>
      <c r="G442" s="22"/>
      <c r="H442" s="22"/>
      <c r="I442" s="22"/>
      <c r="J442" s="22"/>
      <c r="K442" s="22"/>
      <c r="L442" s="22"/>
    </row>
    <row r="443" spans="1:12" x14ac:dyDescent="0.25">
      <c r="A443" s="3"/>
      <c r="B443" s="3"/>
      <c r="C443" s="22"/>
      <c r="D443" s="22"/>
      <c r="E443" s="22"/>
      <c r="F443" s="22"/>
      <c r="G443" s="22"/>
      <c r="H443" s="22"/>
      <c r="I443" s="22"/>
      <c r="J443" s="22"/>
      <c r="K443" s="22"/>
      <c r="L443" s="22"/>
    </row>
    <row r="444" spans="1:12" x14ac:dyDescent="0.25">
      <c r="A444" s="3"/>
      <c r="B444" s="3"/>
      <c r="C444" s="22"/>
      <c r="D444" s="22"/>
      <c r="E444" s="22"/>
      <c r="F444" s="22"/>
      <c r="G444" s="22"/>
      <c r="H444" s="22"/>
      <c r="I444" s="22"/>
      <c r="J444" s="22"/>
      <c r="K444" s="22"/>
      <c r="L444" s="22"/>
    </row>
    <row r="445" spans="1:12" x14ac:dyDescent="0.25">
      <c r="A445" s="3"/>
      <c r="B445" s="3"/>
      <c r="C445" s="22"/>
      <c r="D445" s="22"/>
      <c r="E445" s="22"/>
      <c r="F445" s="22"/>
      <c r="G445" s="22"/>
      <c r="H445" s="22"/>
      <c r="I445" s="22"/>
      <c r="J445" s="22"/>
      <c r="K445" s="22"/>
      <c r="L445" s="22"/>
    </row>
    <row r="446" spans="1:12" x14ac:dyDescent="0.25">
      <c r="A446" s="3"/>
      <c r="B446" s="3"/>
      <c r="C446" s="22"/>
      <c r="D446" s="22"/>
      <c r="E446" s="22"/>
      <c r="F446" s="22"/>
      <c r="G446" s="22"/>
      <c r="H446" s="22"/>
      <c r="I446" s="22"/>
      <c r="J446" s="22"/>
      <c r="K446" s="22"/>
      <c r="L446" s="22"/>
    </row>
    <row r="447" spans="1:12" x14ac:dyDescent="0.25">
      <c r="A447" s="3"/>
      <c r="B447" s="3"/>
      <c r="C447" s="22"/>
      <c r="D447" s="22"/>
      <c r="E447" s="22"/>
      <c r="F447" s="22"/>
      <c r="G447" s="22"/>
      <c r="H447" s="22"/>
      <c r="I447" s="22"/>
      <c r="J447" s="22"/>
      <c r="K447" s="22"/>
      <c r="L447" s="22"/>
    </row>
    <row r="448" spans="1:12" x14ac:dyDescent="0.25">
      <c r="A448" s="3"/>
      <c r="B448" s="3"/>
      <c r="C448" s="22"/>
      <c r="D448" s="22"/>
      <c r="E448" s="22"/>
      <c r="F448" s="22"/>
      <c r="G448" s="22"/>
      <c r="H448" s="22"/>
      <c r="I448" s="22"/>
      <c r="J448" s="22"/>
      <c r="K448" s="22"/>
      <c r="L448" s="22"/>
    </row>
    <row r="449" spans="1:12" x14ac:dyDescent="0.25">
      <c r="A449" s="3"/>
      <c r="B449" s="3"/>
      <c r="C449" s="22"/>
      <c r="D449" s="22"/>
      <c r="E449" s="22"/>
      <c r="F449" s="22"/>
      <c r="G449" s="22"/>
      <c r="H449" s="22"/>
      <c r="I449" s="22"/>
      <c r="J449" s="22"/>
      <c r="K449" s="22"/>
      <c r="L449" s="22"/>
    </row>
    <row r="450" spans="1:12" x14ac:dyDescent="0.25">
      <c r="A450" s="3"/>
      <c r="B450" s="3"/>
      <c r="C450" s="22"/>
      <c r="D450" s="22"/>
      <c r="E450" s="22"/>
      <c r="F450" s="22"/>
      <c r="G450" s="22"/>
      <c r="H450" s="22"/>
      <c r="I450" s="22"/>
      <c r="J450" s="22"/>
      <c r="K450" s="22"/>
      <c r="L450" s="22"/>
    </row>
    <row r="451" spans="1:12" x14ac:dyDescent="0.25">
      <c r="A451" s="3"/>
      <c r="B451" s="3"/>
      <c r="C451" s="22"/>
      <c r="D451" s="22"/>
      <c r="E451" s="22"/>
      <c r="F451" s="22"/>
      <c r="G451" s="22"/>
      <c r="H451" s="22"/>
      <c r="I451" s="22"/>
      <c r="J451" s="22"/>
      <c r="K451" s="22"/>
      <c r="L451" s="22"/>
    </row>
    <row r="452" spans="1:12" x14ac:dyDescent="0.25">
      <c r="A452" s="3"/>
      <c r="B452" s="3"/>
      <c r="C452" s="22"/>
      <c r="D452" s="22"/>
      <c r="E452" s="22"/>
      <c r="F452" s="22"/>
      <c r="G452" s="22"/>
      <c r="H452" s="22"/>
      <c r="I452" s="22"/>
      <c r="J452" s="22"/>
      <c r="K452" s="22"/>
      <c r="L452" s="22"/>
    </row>
    <row r="453" spans="1:12" x14ac:dyDescent="0.25">
      <c r="A453" s="3"/>
      <c r="B453" s="3"/>
      <c r="C453" s="22"/>
      <c r="D453" s="22"/>
      <c r="E453" s="22"/>
      <c r="F453" s="22"/>
      <c r="G453" s="22"/>
      <c r="H453" s="22"/>
      <c r="I453" s="22"/>
      <c r="J453" s="22"/>
      <c r="K453" s="22"/>
      <c r="L453" s="22"/>
    </row>
    <row r="454" spans="1:12" x14ac:dyDescent="0.25">
      <c r="A454" s="3"/>
      <c r="B454" s="3"/>
      <c r="C454" s="22"/>
      <c r="D454" s="22"/>
      <c r="E454" s="22"/>
      <c r="F454" s="22"/>
      <c r="G454" s="22"/>
      <c r="H454" s="22"/>
      <c r="I454" s="22"/>
      <c r="J454" s="22"/>
      <c r="K454" s="22"/>
      <c r="L454" s="22"/>
    </row>
    <row r="455" spans="1:12" x14ac:dyDescent="0.25">
      <c r="A455" s="3"/>
      <c r="B455" s="3"/>
      <c r="C455" s="22"/>
      <c r="D455" s="22"/>
      <c r="E455" s="22"/>
      <c r="F455" s="22"/>
      <c r="G455" s="22"/>
      <c r="H455" s="22"/>
      <c r="I455" s="22"/>
      <c r="J455" s="22"/>
      <c r="K455" s="22"/>
      <c r="L455" s="22"/>
    </row>
    <row r="456" spans="1:12" x14ac:dyDescent="0.25">
      <c r="A456" s="3"/>
      <c r="B456" s="3"/>
      <c r="C456" s="22"/>
      <c r="D456" s="22"/>
      <c r="E456" s="22"/>
      <c r="F456" s="22"/>
      <c r="G456" s="22"/>
      <c r="H456" s="22"/>
      <c r="I456" s="22"/>
      <c r="J456" s="22"/>
      <c r="K456" s="22"/>
      <c r="L456" s="22"/>
    </row>
    <row r="457" spans="1:12" x14ac:dyDescent="0.25">
      <c r="A457" s="3"/>
      <c r="B457" s="3"/>
      <c r="C457" s="22"/>
      <c r="D457" s="22"/>
      <c r="E457" s="22"/>
      <c r="F457" s="22"/>
      <c r="G457" s="22"/>
      <c r="H457" s="22"/>
      <c r="I457" s="22"/>
      <c r="J457" s="22"/>
      <c r="K457" s="22"/>
      <c r="L457" s="22"/>
    </row>
    <row r="458" spans="1:12" x14ac:dyDescent="0.25">
      <c r="A458" s="3"/>
      <c r="B458" s="3"/>
      <c r="C458" s="22"/>
      <c r="D458" s="22"/>
      <c r="E458" s="22"/>
      <c r="F458" s="22"/>
      <c r="G458" s="22"/>
      <c r="H458" s="22"/>
      <c r="I458" s="22"/>
      <c r="J458" s="22"/>
      <c r="K458" s="22"/>
      <c r="L458" s="22"/>
    </row>
    <row r="459" spans="1:12" x14ac:dyDescent="0.25">
      <c r="A459" s="3"/>
      <c r="B459" s="3"/>
      <c r="C459" s="22"/>
      <c r="D459" s="22"/>
      <c r="E459" s="22"/>
      <c r="F459" s="22"/>
      <c r="G459" s="22"/>
      <c r="H459" s="22"/>
      <c r="I459" s="22"/>
      <c r="J459" s="22"/>
      <c r="K459" s="22"/>
      <c r="L459" s="22"/>
    </row>
    <row r="460" spans="1:12" x14ac:dyDescent="0.25">
      <c r="A460" s="3"/>
      <c r="B460" s="3"/>
      <c r="C460" s="22"/>
      <c r="D460" s="22"/>
      <c r="E460" s="22"/>
      <c r="F460" s="22"/>
      <c r="G460" s="22"/>
      <c r="H460" s="22"/>
      <c r="I460" s="22"/>
      <c r="J460" s="22"/>
      <c r="K460" s="22"/>
      <c r="L460" s="22"/>
    </row>
    <row r="461" spans="1:12" x14ac:dyDescent="0.25">
      <c r="A461" s="3"/>
      <c r="B461" s="3"/>
      <c r="C461" s="22"/>
      <c r="D461" s="22"/>
      <c r="E461" s="22"/>
      <c r="F461" s="22"/>
      <c r="G461" s="22"/>
      <c r="H461" s="22"/>
      <c r="I461" s="22"/>
      <c r="J461" s="22"/>
      <c r="K461" s="22"/>
      <c r="L461" s="22"/>
    </row>
    <row r="462" spans="1:12" x14ac:dyDescent="0.25">
      <c r="A462" s="3"/>
      <c r="B462" s="3"/>
      <c r="C462" s="22"/>
      <c r="D462" s="22"/>
      <c r="E462" s="22"/>
      <c r="F462" s="22"/>
      <c r="G462" s="22"/>
      <c r="H462" s="22"/>
      <c r="I462" s="22"/>
      <c r="J462" s="22"/>
      <c r="K462" s="22"/>
      <c r="L462" s="22"/>
    </row>
    <row r="463" spans="1:12" x14ac:dyDescent="0.25">
      <c r="A463" s="3"/>
      <c r="B463" s="3"/>
      <c r="C463" s="22"/>
      <c r="D463" s="22"/>
      <c r="E463" s="22"/>
      <c r="F463" s="22"/>
      <c r="G463" s="22"/>
      <c r="H463" s="22"/>
      <c r="I463" s="22"/>
      <c r="J463" s="22"/>
      <c r="K463" s="22"/>
      <c r="L463" s="22"/>
    </row>
    <row r="464" spans="1:12" x14ac:dyDescent="0.25">
      <c r="A464" s="3"/>
      <c r="B464" s="3"/>
      <c r="C464" s="22"/>
      <c r="D464" s="22"/>
      <c r="E464" s="22"/>
      <c r="F464" s="22"/>
      <c r="G464" s="22"/>
      <c r="H464" s="22"/>
      <c r="I464" s="22"/>
      <c r="J464" s="22"/>
      <c r="K464" s="22"/>
      <c r="L464" s="22"/>
    </row>
    <row r="465" spans="1:12" x14ac:dyDescent="0.25">
      <c r="A465" s="3"/>
      <c r="B465" s="3"/>
      <c r="C465" s="22"/>
      <c r="D465" s="22"/>
      <c r="E465" s="22"/>
      <c r="F465" s="22"/>
      <c r="G465" s="22"/>
      <c r="H465" s="22"/>
      <c r="I465" s="22"/>
      <c r="J465" s="22"/>
      <c r="K465" s="22"/>
      <c r="L465" s="22"/>
    </row>
    <row r="466" spans="1:12" x14ac:dyDescent="0.25">
      <c r="A466" s="3"/>
      <c r="B466" s="3"/>
      <c r="C466" s="22"/>
      <c r="D466" s="22"/>
      <c r="E466" s="22"/>
      <c r="F466" s="22"/>
      <c r="G466" s="22"/>
      <c r="H466" s="22"/>
      <c r="I466" s="22"/>
      <c r="J466" s="22"/>
      <c r="K466" s="22"/>
      <c r="L466" s="22"/>
    </row>
    <row r="467" spans="1:12" x14ac:dyDescent="0.25">
      <c r="A467" s="3"/>
      <c r="B467" s="3"/>
      <c r="C467" s="22"/>
      <c r="D467" s="22"/>
      <c r="E467" s="22"/>
      <c r="F467" s="22"/>
      <c r="G467" s="22"/>
      <c r="H467" s="22"/>
      <c r="I467" s="22"/>
      <c r="J467" s="22"/>
      <c r="K467" s="22"/>
      <c r="L467" s="22"/>
    </row>
    <row r="468" spans="1:12" x14ac:dyDescent="0.25">
      <c r="A468" s="3"/>
      <c r="B468" s="3"/>
      <c r="C468" s="22"/>
      <c r="D468" s="22"/>
      <c r="E468" s="22"/>
      <c r="F468" s="22"/>
      <c r="G468" s="22"/>
      <c r="H468" s="22"/>
      <c r="I468" s="22"/>
      <c r="J468" s="22"/>
      <c r="K468" s="22"/>
      <c r="L468" s="22"/>
    </row>
    <row r="469" spans="1:12" x14ac:dyDescent="0.25">
      <c r="A469" s="3"/>
    </row>
    <row r="470" spans="1:12" x14ac:dyDescent="0.25">
      <c r="A470" s="3"/>
    </row>
    <row r="471" spans="1:12" x14ac:dyDescent="0.25">
      <c r="A471" s="3"/>
    </row>
    <row r="472" spans="1:12" x14ac:dyDescent="0.25">
      <c r="A472" s="3"/>
    </row>
    <row r="473" spans="1:12" x14ac:dyDescent="0.25">
      <c r="A473" s="3"/>
    </row>
    <row r="474" spans="1:12" x14ac:dyDescent="0.25">
      <c r="A474" s="3"/>
    </row>
    <row r="475" spans="1:12" x14ac:dyDescent="0.25">
      <c r="A475" s="3"/>
    </row>
    <row r="476" spans="1:12" x14ac:dyDescent="0.25">
      <c r="A476" s="3"/>
    </row>
    <row r="477" spans="1:12" x14ac:dyDescent="0.25">
      <c r="A477" s="3"/>
    </row>
    <row r="478" spans="1:12" x14ac:dyDescent="0.25">
      <c r="A478" s="3"/>
    </row>
    <row r="479" spans="1:12" x14ac:dyDescent="0.25">
      <c r="A479" s="3"/>
    </row>
  </sheetData>
  <mergeCells count="9">
    <mergeCell ref="A2:L2"/>
    <mergeCell ref="A4:B4"/>
    <mergeCell ref="C4:L4"/>
    <mergeCell ref="H5:L5"/>
    <mergeCell ref="A5:A6"/>
    <mergeCell ref="B5:B6"/>
    <mergeCell ref="C5:G5"/>
    <mergeCell ref="A3:B3"/>
    <mergeCell ref="C3:L3"/>
  </mergeCells>
  <pageMargins left="0.2" right="0.2" top="0" bottom="0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479"/>
  <sheetViews>
    <sheetView tabSelected="1" zoomScale="60" zoomScaleNormal="60" workbookViewId="0">
      <selection activeCell="C23" sqref="C23"/>
    </sheetView>
  </sheetViews>
  <sheetFormatPr defaultColWidth="16.7109375" defaultRowHeight="15.75" x14ac:dyDescent="0.25"/>
  <cols>
    <col min="1" max="1" width="10.140625" style="24" bestFit="1" customWidth="1"/>
    <col min="2" max="2" width="98.140625" style="23" customWidth="1"/>
    <col min="3" max="3" width="22.7109375" style="25" bestFit="1" customWidth="1"/>
    <col min="4" max="4" width="18" style="25" bestFit="1" customWidth="1"/>
    <col min="5" max="5" width="14.85546875" style="25" bestFit="1" customWidth="1"/>
    <col min="6" max="6" width="20.140625" style="25" customWidth="1"/>
    <col min="7" max="7" width="19.85546875" style="25" customWidth="1"/>
    <col min="8" max="8" width="20.42578125" style="25" customWidth="1"/>
    <col min="9" max="9" width="15.28515625" style="25" customWidth="1"/>
    <col min="10" max="10" width="15.42578125" style="25" customWidth="1"/>
    <col min="11" max="11" width="17.85546875" style="25" customWidth="1"/>
    <col min="12" max="12" width="18" style="25" customWidth="1"/>
    <col min="13" max="13" width="9" style="3" hidden="1" customWidth="1"/>
    <col min="14" max="14" width="15.85546875" style="3" hidden="1" customWidth="1"/>
    <col min="15" max="16" width="10.42578125" style="3" hidden="1" customWidth="1"/>
    <col min="17" max="17" width="14.85546875" style="3" hidden="1" customWidth="1"/>
    <col min="18" max="18" width="15.85546875" style="3" hidden="1" customWidth="1"/>
    <col min="19" max="19" width="8.85546875" style="3" hidden="1" customWidth="1"/>
    <col min="20" max="20" width="17.28515625" style="3" hidden="1" customWidth="1"/>
    <col min="21" max="22" width="10.42578125" style="3" hidden="1" customWidth="1"/>
    <col min="23" max="23" width="15.85546875" style="3" hidden="1" customWidth="1"/>
    <col min="24" max="24" width="17.28515625" style="3" hidden="1" customWidth="1"/>
    <col min="25" max="78" width="9" style="3" customWidth="1"/>
    <col min="79" max="79" width="12.42578125" style="3" customWidth="1"/>
    <col min="80" max="80" width="44.140625" style="3" customWidth="1"/>
    <col min="81" max="83" width="16.7109375" style="3"/>
    <col min="84" max="84" width="12.42578125" style="3" customWidth="1"/>
    <col min="85" max="85" width="44.140625" style="3" customWidth="1"/>
    <col min="86" max="86" width="21.7109375" style="3" customWidth="1"/>
    <col min="87" max="90" width="21" style="3" bestFit="1" customWidth="1"/>
    <col min="91" max="91" width="17.5703125" style="3" bestFit="1" customWidth="1"/>
    <col min="92" max="93" width="16.42578125" style="3" bestFit="1" customWidth="1"/>
    <col min="94" max="94" width="16.7109375" style="3" customWidth="1"/>
    <col min="95" max="95" width="16.42578125" style="3" bestFit="1" customWidth="1"/>
    <col min="96" max="96" width="13.28515625" style="3" customWidth="1"/>
    <col min="97" max="101" width="9.85546875" style="3" bestFit="1" customWidth="1"/>
    <col min="102" max="116" width="17.7109375" style="3" customWidth="1"/>
    <col min="117" max="118" width="25.28515625" style="3" customWidth="1"/>
    <col min="119" max="119" width="23" style="3" bestFit="1" customWidth="1"/>
    <col min="120" max="120" width="22.28515625" style="3" bestFit="1" customWidth="1"/>
    <col min="121" max="121" width="23" style="3" bestFit="1" customWidth="1"/>
    <col min="122" max="122" width="24.28515625" style="3" bestFit="1" customWidth="1"/>
    <col min="123" max="123" width="23" style="3" bestFit="1" customWidth="1"/>
    <col min="124" max="125" width="22.28515625" style="3" bestFit="1" customWidth="1"/>
    <col min="126" max="126" width="20.7109375" style="3" bestFit="1" customWidth="1"/>
    <col min="127" max="127" width="24.7109375" style="3" customWidth="1"/>
    <col min="128" max="130" width="22" style="3" customWidth="1"/>
    <col min="131" max="131" width="21.85546875" style="3" customWidth="1"/>
    <col min="132" max="132" width="19.7109375" style="3" customWidth="1"/>
    <col min="133" max="334" width="9" style="3" customWidth="1"/>
    <col min="335" max="335" width="12.42578125" style="3" customWidth="1"/>
    <col min="336" max="336" width="44.140625" style="3" customWidth="1"/>
    <col min="337" max="339" width="16.7109375" style="3"/>
    <col min="340" max="340" width="12.42578125" style="3" customWidth="1"/>
    <col min="341" max="341" width="44.140625" style="3" customWidth="1"/>
    <col min="342" max="342" width="21.7109375" style="3" customWidth="1"/>
    <col min="343" max="346" width="21" style="3" bestFit="1" customWidth="1"/>
    <col min="347" max="347" width="17.5703125" style="3" bestFit="1" customWidth="1"/>
    <col min="348" max="349" width="16.42578125" style="3" bestFit="1" customWidth="1"/>
    <col min="350" max="350" width="16.7109375" style="3" customWidth="1"/>
    <col min="351" max="351" width="16.42578125" style="3" bestFit="1" customWidth="1"/>
    <col min="352" max="352" width="13.28515625" style="3" customWidth="1"/>
    <col min="353" max="357" width="9.85546875" style="3" bestFit="1" customWidth="1"/>
    <col min="358" max="372" width="17.7109375" style="3" customWidth="1"/>
    <col min="373" max="374" width="25.28515625" style="3" customWidth="1"/>
    <col min="375" max="375" width="23" style="3" bestFit="1" customWidth="1"/>
    <col min="376" max="376" width="22.28515625" style="3" bestFit="1" customWidth="1"/>
    <col min="377" max="377" width="23" style="3" bestFit="1" customWidth="1"/>
    <col min="378" max="378" width="24.28515625" style="3" bestFit="1" customWidth="1"/>
    <col min="379" max="379" width="23" style="3" bestFit="1" customWidth="1"/>
    <col min="380" max="381" width="22.28515625" style="3" bestFit="1" customWidth="1"/>
    <col min="382" max="382" width="20.7109375" style="3" bestFit="1" customWidth="1"/>
    <col min="383" max="383" width="24.7109375" style="3" customWidth="1"/>
    <col min="384" max="386" width="22" style="3" customWidth="1"/>
    <col min="387" max="387" width="21.85546875" style="3" customWidth="1"/>
    <col min="388" max="388" width="19.7109375" style="3" customWidth="1"/>
    <col min="389" max="590" width="9" style="3" customWidth="1"/>
    <col min="591" max="591" width="12.42578125" style="3" customWidth="1"/>
    <col min="592" max="592" width="44.140625" style="3" customWidth="1"/>
    <col min="593" max="595" width="16.7109375" style="3"/>
    <col min="596" max="596" width="12.42578125" style="3" customWidth="1"/>
    <col min="597" max="597" width="44.140625" style="3" customWidth="1"/>
    <col min="598" max="598" width="21.7109375" style="3" customWidth="1"/>
    <col min="599" max="602" width="21" style="3" bestFit="1" customWidth="1"/>
    <col min="603" max="603" width="17.5703125" style="3" bestFit="1" customWidth="1"/>
    <col min="604" max="605" width="16.42578125" style="3" bestFit="1" customWidth="1"/>
    <col min="606" max="606" width="16.7109375" style="3" customWidth="1"/>
    <col min="607" max="607" width="16.42578125" style="3" bestFit="1" customWidth="1"/>
    <col min="608" max="608" width="13.28515625" style="3" customWidth="1"/>
    <col min="609" max="613" width="9.85546875" style="3" bestFit="1" customWidth="1"/>
    <col min="614" max="628" width="17.7109375" style="3" customWidth="1"/>
    <col min="629" max="630" width="25.28515625" style="3" customWidth="1"/>
    <col min="631" max="631" width="23" style="3" bestFit="1" customWidth="1"/>
    <col min="632" max="632" width="22.28515625" style="3" bestFit="1" customWidth="1"/>
    <col min="633" max="633" width="23" style="3" bestFit="1" customWidth="1"/>
    <col min="634" max="634" width="24.28515625" style="3" bestFit="1" customWidth="1"/>
    <col min="635" max="635" width="23" style="3" bestFit="1" customWidth="1"/>
    <col min="636" max="637" width="22.28515625" style="3" bestFit="1" customWidth="1"/>
    <col min="638" max="638" width="20.7109375" style="3" bestFit="1" customWidth="1"/>
    <col min="639" max="639" width="24.7109375" style="3" customWidth="1"/>
    <col min="640" max="642" width="22" style="3" customWidth="1"/>
    <col min="643" max="643" width="21.85546875" style="3" customWidth="1"/>
    <col min="644" max="644" width="19.7109375" style="3" customWidth="1"/>
    <col min="645" max="846" width="9" style="3" customWidth="1"/>
    <col min="847" max="847" width="12.42578125" style="3" customWidth="1"/>
    <col min="848" max="848" width="44.140625" style="3" customWidth="1"/>
    <col min="849" max="851" width="16.7109375" style="3"/>
    <col min="852" max="852" width="12.42578125" style="3" customWidth="1"/>
    <col min="853" max="853" width="44.140625" style="3" customWidth="1"/>
    <col min="854" max="854" width="21.7109375" style="3" customWidth="1"/>
    <col min="855" max="858" width="21" style="3" bestFit="1" customWidth="1"/>
    <col min="859" max="859" width="17.5703125" style="3" bestFit="1" customWidth="1"/>
    <col min="860" max="861" width="16.42578125" style="3" bestFit="1" customWidth="1"/>
    <col min="862" max="862" width="16.7109375" style="3" customWidth="1"/>
    <col min="863" max="863" width="16.42578125" style="3" bestFit="1" customWidth="1"/>
    <col min="864" max="864" width="13.28515625" style="3" customWidth="1"/>
    <col min="865" max="869" width="9.85546875" style="3" bestFit="1" customWidth="1"/>
    <col min="870" max="884" width="17.7109375" style="3" customWidth="1"/>
    <col min="885" max="886" width="25.28515625" style="3" customWidth="1"/>
    <col min="887" max="887" width="23" style="3" bestFit="1" customWidth="1"/>
    <col min="888" max="888" width="22.28515625" style="3" bestFit="1" customWidth="1"/>
    <col min="889" max="889" width="23" style="3" bestFit="1" customWidth="1"/>
    <col min="890" max="890" width="24.28515625" style="3" bestFit="1" customWidth="1"/>
    <col min="891" max="891" width="23" style="3" bestFit="1" customWidth="1"/>
    <col min="892" max="893" width="22.28515625" style="3" bestFit="1" customWidth="1"/>
    <col min="894" max="894" width="20.7109375" style="3" bestFit="1" customWidth="1"/>
    <col min="895" max="895" width="24.7109375" style="3" customWidth="1"/>
    <col min="896" max="898" width="22" style="3" customWidth="1"/>
    <col min="899" max="899" width="21.85546875" style="3" customWidth="1"/>
    <col min="900" max="900" width="19.7109375" style="3" customWidth="1"/>
    <col min="901" max="1102" width="9" style="3" customWidth="1"/>
    <col min="1103" max="1103" width="12.42578125" style="3" customWidth="1"/>
    <col min="1104" max="1104" width="44.140625" style="3" customWidth="1"/>
    <col min="1105" max="1107" width="16.7109375" style="3"/>
    <col min="1108" max="1108" width="12.42578125" style="3" customWidth="1"/>
    <col min="1109" max="1109" width="44.140625" style="3" customWidth="1"/>
    <col min="1110" max="1110" width="21.7109375" style="3" customWidth="1"/>
    <col min="1111" max="1114" width="21" style="3" bestFit="1" customWidth="1"/>
    <col min="1115" max="1115" width="17.5703125" style="3" bestFit="1" customWidth="1"/>
    <col min="1116" max="1117" width="16.42578125" style="3" bestFit="1" customWidth="1"/>
    <col min="1118" max="1118" width="16.7109375" style="3" customWidth="1"/>
    <col min="1119" max="1119" width="16.42578125" style="3" bestFit="1" customWidth="1"/>
    <col min="1120" max="1120" width="13.28515625" style="3" customWidth="1"/>
    <col min="1121" max="1125" width="9.85546875" style="3" bestFit="1" customWidth="1"/>
    <col min="1126" max="1140" width="17.7109375" style="3" customWidth="1"/>
    <col min="1141" max="1142" width="25.28515625" style="3" customWidth="1"/>
    <col min="1143" max="1143" width="23" style="3" bestFit="1" customWidth="1"/>
    <col min="1144" max="1144" width="22.28515625" style="3" bestFit="1" customWidth="1"/>
    <col min="1145" max="1145" width="23" style="3" bestFit="1" customWidth="1"/>
    <col min="1146" max="1146" width="24.28515625" style="3" bestFit="1" customWidth="1"/>
    <col min="1147" max="1147" width="23" style="3" bestFit="1" customWidth="1"/>
    <col min="1148" max="1149" width="22.28515625" style="3" bestFit="1" customWidth="1"/>
    <col min="1150" max="1150" width="20.7109375" style="3" bestFit="1" customWidth="1"/>
    <col min="1151" max="1151" width="24.7109375" style="3" customWidth="1"/>
    <col min="1152" max="1154" width="22" style="3" customWidth="1"/>
    <col min="1155" max="1155" width="21.85546875" style="3" customWidth="1"/>
    <col min="1156" max="1156" width="19.7109375" style="3" customWidth="1"/>
    <col min="1157" max="1358" width="9" style="3" customWidth="1"/>
    <col min="1359" max="1359" width="12.42578125" style="3" customWidth="1"/>
    <col min="1360" max="1360" width="44.140625" style="3" customWidth="1"/>
    <col min="1361" max="1363" width="16.7109375" style="3"/>
    <col min="1364" max="1364" width="12.42578125" style="3" customWidth="1"/>
    <col min="1365" max="1365" width="44.140625" style="3" customWidth="1"/>
    <col min="1366" max="1366" width="21.7109375" style="3" customWidth="1"/>
    <col min="1367" max="1370" width="21" style="3" bestFit="1" customWidth="1"/>
    <col min="1371" max="1371" width="17.5703125" style="3" bestFit="1" customWidth="1"/>
    <col min="1372" max="1373" width="16.42578125" style="3" bestFit="1" customWidth="1"/>
    <col min="1374" max="1374" width="16.7109375" style="3" customWidth="1"/>
    <col min="1375" max="1375" width="16.42578125" style="3" bestFit="1" customWidth="1"/>
    <col min="1376" max="1376" width="13.28515625" style="3" customWidth="1"/>
    <col min="1377" max="1381" width="9.85546875" style="3" bestFit="1" customWidth="1"/>
    <col min="1382" max="1396" width="17.7109375" style="3" customWidth="1"/>
    <col min="1397" max="1398" width="25.28515625" style="3" customWidth="1"/>
    <col min="1399" max="1399" width="23" style="3" bestFit="1" customWidth="1"/>
    <col min="1400" max="1400" width="22.28515625" style="3" bestFit="1" customWidth="1"/>
    <col min="1401" max="1401" width="23" style="3" bestFit="1" customWidth="1"/>
    <col min="1402" max="1402" width="24.28515625" style="3" bestFit="1" customWidth="1"/>
    <col min="1403" max="1403" width="23" style="3" bestFit="1" customWidth="1"/>
    <col min="1404" max="1405" width="22.28515625" style="3" bestFit="1" customWidth="1"/>
    <col min="1406" max="1406" width="20.7109375" style="3" bestFit="1" customWidth="1"/>
    <col min="1407" max="1407" width="24.7109375" style="3" customWidth="1"/>
    <col min="1408" max="1410" width="22" style="3" customWidth="1"/>
    <col min="1411" max="1411" width="21.85546875" style="3" customWidth="1"/>
    <col min="1412" max="1412" width="19.7109375" style="3" customWidth="1"/>
    <col min="1413" max="1614" width="9" style="3" customWidth="1"/>
    <col min="1615" max="1615" width="12.42578125" style="3" customWidth="1"/>
    <col min="1616" max="1616" width="44.140625" style="3" customWidth="1"/>
    <col min="1617" max="1619" width="16.7109375" style="3"/>
    <col min="1620" max="1620" width="12.42578125" style="3" customWidth="1"/>
    <col min="1621" max="1621" width="44.140625" style="3" customWidth="1"/>
    <col min="1622" max="1622" width="21.7109375" style="3" customWidth="1"/>
    <col min="1623" max="1626" width="21" style="3" bestFit="1" customWidth="1"/>
    <col min="1627" max="1627" width="17.5703125" style="3" bestFit="1" customWidth="1"/>
    <col min="1628" max="1629" width="16.42578125" style="3" bestFit="1" customWidth="1"/>
    <col min="1630" max="1630" width="16.7109375" style="3" customWidth="1"/>
    <col min="1631" max="1631" width="16.42578125" style="3" bestFit="1" customWidth="1"/>
    <col min="1632" max="1632" width="13.28515625" style="3" customWidth="1"/>
    <col min="1633" max="1637" width="9.85546875" style="3" bestFit="1" customWidth="1"/>
    <col min="1638" max="1652" width="17.7109375" style="3" customWidth="1"/>
    <col min="1653" max="1654" width="25.28515625" style="3" customWidth="1"/>
    <col min="1655" max="1655" width="23" style="3" bestFit="1" customWidth="1"/>
    <col min="1656" max="1656" width="22.28515625" style="3" bestFit="1" customWidth="1"/>
    <col min="1657" max="1657" width="23" style="3" bestFit="1" customWidth="1"/>
    <col min="1658" max="1658" width="24.28515625" style="3" bestFit="1" customWidth="1"/>
    <col min="1659" max="1659" width="23" style="3" bestFit="1" customWidth="1"/>
    <col min="1660" max="1661" width="22.28515625" style="3" bestFit="1" customWidth="1"/>
    <col min="1662" max="1662" width="20.7109375" style="3" bestFit="1" customWidth="1"/>
    <col min="1663" max="1663" width="24.7109375" style="3" customWidth="1"/>
    <col min="1664" max="1666" width="22" style="3" customWidth="1"/>
    <col min="1667" max="1667" width="21.85546875" style="3" customWidth="1"/>
    <col min="1668" max="1668" width="19.7109375" style="3" customWidth="1"/>
    <col min="1669" max="1870" width="9" style="3" customWidth="1"/>
    <col min="1871" max="1871" width="12.42578125" style="3" customWidth="1"/>
    <col min="1872" max="1872" width="44.140625" style="3" customWidth="1"/>
    <col min="1873" max="1875" width="16.7109375" style="3"/>
    <col min="1876" max="1876" width="12.42578125" style="3" customWidth="1"/>
    <col min="1877" max="1877" width="44.140625" style="3" customWidth="1"/>
    <col min="1878" max="1878" width="21.7109375" style="3" customWidth="1"/>
    <col min="1879" max="1882" width="21" style="3" bestFit="1" customWidth="1"/>
    <col min="1883" max="1883" width="17.5703125" style="3" bestFit="1" customWidth="1"/>
    <col min="1884" max="1885" width="16.42578125" style="3" bestFit="1" customWidth="1"/>
    <col min="1886" max="1886" width="16.7109375" style="3" customWidth="1"/>
    <col min="1887" max="1887" width="16.42578125" style="3" bestFit="1" customWidth="1"/>
    <col min="1888" max="1888" width="13.28515625" style="3" customWidth="1"/>
    <col min="1889" max="1893" width="9.85546875" style="3" bestFit="1" customWidth="1"/>
    <col min="1894" max="1908" width="17.7109375" style="3" customWidth="1"/>
    <col min="1909" max="1910" width="25.28515625" style="3" customWidth="1"/>
    <col min="1911" max="1911" width="23" style="3" bestFit="1" customWidth="1"/>
    <col min="1912" max="1912" width="22.28515625" style="3" bestFit="1" customWidth="1"/>
    <col min="1913" max="1913" width="23" style="3" bestFit="1" customWidth="1"/>
    <col min="1914" max="1914" width="24.28515625" style="3" bestFit="1" customWidth="1"/>
    <col min="1915" max="1915" width="23" style="3" bestFit="1" customWidth="1"/>
    <col min="1916" max="1917" width="22.28515625" style="3" bestFit="1" customWidth="1"/>
    <col min="1918" max="1918" width="20.7109375" style="3" bestFit="1" customWidth="1"/>
    <col min="1919" max="1919" width="24.7109375" style="3" customWidth="1"/>
    <col min="1920" max="1922" width="22" style="3" customWidth="1"/>
    <col min="1923" max="1923" width="21.85546875" style="3" customWidth="1"/>
    <col min="1924" max="1924" width="19.7109375" style="3" customWidth="1"/>
    <col min="1925" max="2126" width="9" style="3" customWidth="1"/>
    <col min="2127" max="2127" width="12.42578125" style="3" customWidth="1"/>
    <col min="2128" max="2128" width="44.140625" style="3" customWidth="1"/>
    <col min="2129" max="2131" width="16.7109375" style="3"/>
    <col min="2132" max="2132" width="12.42578125" style="3" customWidth="1"/>
    <col min="2133" max="2133" width="44.140625" style="3" customWidth="1"/>
    <col min="2134" max="2134" width="21.7109375" style="3" customWidth="1"/>
    <col min="2135" max="2138" width="21" style="3" bestFit="1" customWidth="1"/>
    <col min="2139" max="2139" width="17.5703125" style="3" bestFit="1" customWidth="1"/>
    <col min="2140" max="2141" width="16.42578125" style="3" bestFit="1" customWidth="1"/>
    <col min="2142" max="2142" width="16.7109375" style="3" customWidth="1"/>
    <col min="2143" max="2143" width="16.42578125" style="3" bestFit="1" customWidth="1"/>
    <col min="2144" max="2144" width="13.28515625" style="3" customWidth="1"/>
    <col min="2145" max="2149" width="9.85546875" style="3" bestFit="1" customWidth="1"/>
    <col min="2150" max="2164" width="17.7109375" style="3" customWidth="1"/>
    <col min="2165" max="2166" width="25.28515625" style="3" customWidth="1"/>
    <col min="2167" max="2167" width="23" style="3" bestFit="1" customWidth="1"/>
    <col min="2168" max="2168" width="22.28515625" style="3" bestFit="1" customWidth="1"/>
    <col min="2169" max="2169" width="23" style="3" bestFit="1" customWidth="1"/>
    <col min="2170" max="2170" width="24.28515625" style="3" bestFit="1" customWidth="1"/>
    <col min="2171" max="2171" width="23" style="3" bestFit="1" customWidth="1"/>
    <col min="2172" max="2173" width="22.28515625" style="3" bestFit="1" customWidth="1"/>
    <col min="2174" max="2174" width="20.7109375" style="3" bestFit="1" customWidth="1"/>
    <col min="2175" max="2175" width="24.7109375" style="3" customWidth="1"/>
    <col min="2176" max="2178" width="22" style="3" customWidth="1"/>
    <col min="2179" max="2179" width="21.85546875" style="3" customWidth="1"/>
    <col min="2180" max="2180" width="19.7109375" style="3" customWidth="1"/>
    <col min="2181" max="2382" width="9" style="3" customWidth="1"/>
    <col min="2383" max="2383" width="12.42578125" style="3" customWidth="1"/>
    <col min="2384" max="2384" width="44.140625" style="3" customWidth="1"/>
    <col min="2385" max="2387" width="16.7109375" style="3"/>
    <col min="2388" max="2388" width="12.42578125" style="3" customWidth="1"/>
    <col min="2389" max="2389" width="44.140625" style="3" customWidth="1"/>
    <col min="2390" max="2390" width="21.7109375" style="3" customWidth="1"/>
    <col min="2391" max="2394" width="21" style="3" bestFit="1" customWidth="1"/>
    <col min="2395" max="2395" width="17.5703125" style="3" bestFit="1" customWidth="1"/>
    <col min="2396" max="2397" width="16.42578125" style="3" bestFit="1" customWidth="1"/>
    <col min="2398" max="2398" width="16.7109375" style="3" customWidth="1"/>
    <col min="2399" max="2399" width="16.42578125" style="3" bestFit="1" customWidth="1"/>
    <col min="2400" max="2400" width="13.28515625" style="3" customWidth="1"/>
    <col min="2401" max="2405" width="9.85546875" style="3" bestFit="1" customWidth="1"/>
    <col min="2406" max="2420" width="17.7109375" style="3" customWidth="1"/>
    <col min="2421" max="2422" width="25.28515625" style="3" customWidth="1"/>
    <col min="2423" max="2423" width="23" style="3" bestFit="1" customWidth="1"/>
    <col min="2424" max="2424" width="22.28515625" style="3" bestFit="1" customWidth="1"/>
    <col min="2425" max="2425" width="23" style="3" bestFit="1" customWidth="1"/>
    <col min="2426" max="2426" width="24.28515625" style="3" bestFit="1" customWidth="1"/>
    <col min="2427" max="2427" width="23" style="3" bestFit="1" customWidth="1"/>
    <col min="2428" max="2429" width="22.28515625" style="3" bestFit="1" customWidth="1"/>
    <col min="2430" max="2430" width="20.7109375" style="3" bestFit="1" customWidth="1"/>
    <col min="2431" max="2431" width="24.7109375" style="3" customWidth="1"/>
    <col min="2432" max="2434" width="22" style="3" customWidth="1"/>
    <col min="2435" max="2435" width="21.85546875" style="3" customWidth="1"/>
    <col min="2436" max="2436" width="19.7109375" style="3" customWidth="1"/>
    <col min="2437" max="2638" width="9" style="3" customWidth="1"/>
    <col min="2639" max="2639" width="12.42578125" style="3" customWidth="1"/>
    <col min="2640" max="2640" width="44.140625" style="3" customWidth="1"/>
    <col min="2641" max="2643" width="16.7109375" style="3"/>
    <col min="2644" max="2644" width="12.42578125" style="3" customWidth="1"/>
    <col min="2645" max="2645" width="44.140625" style="3" customWidth="1"/>
    <col min="2646" max="2646" width="21.7109375" style="3" customWidth="1"/>
    <col min="2647" max="2650" width="21" style="3" bestFit="1" customWidth="1"/>
    <col min="2651" max="2651" width="17.5703125" style="3" bestFit="1" customWidth="1"/>
    <col min="2652" max="2653" width="16.42578125" style="3" bestFit="1" customWidth="1"/>
    <col min="2654" max="2654" width="16.7109375" style="3" customWidth="1"/>
    <col min="2655" max="2655" width="16.42578125" style="3" bestFit="1" customWidth="1"/>
    <col min="2656" max="2656" width="13.28515625" style="3" customWidth="1"/>
    <col min="2657" max="2661" width="9.85546875" style="3" bestFit="1" customWidth="1"/>
    <col min="2662" max="2676" width="17.7109375" style="3" customWidth="1"/>
    <col min="2677" max="2678" width="25.28515625" style="3" customWidth="1"/>
    <col min="2679" max="2679" width="23" style="3" bestFit="1" customWidth="1"/>
    <col min="2680" max="2680" width="22.28515625" style="3" bestFit="1" customWidth="1"/>
    <col min="2681" max="2681" width="23" style="3" bestFit="1" customWidth="1"/>
    <col min="2682" max="2682" width="24.28515625" style="3" bestFit="1" customWidth="1"/>
    <col min="2683" max="2683" width="23" style="3" bestFit="1" customWidth="1"/>
    <col min="2684" max="2685" width="22.28515625" style="3" bestFit="1" customWidth="1"/>
    <col min="2686" max="2686" width="20.7109375" style="3" bestFit="1" customWidth="1"/>
    <col min="2687" max="2687" width="24.7109375" style="3" customWidth="1"/>
    <col min="2688" max="2690" width="22" style="3" customWidth="1"/>
    <col min="2691" max="2691" width="21.85546875" style="3" customWidth="1"/>
    <col min="2692" max="2692" width="19.7109375" style="3" customWidth="1"/>
    <col min="2693" max="2894" width="9" style="3" customWidth="1"/>
    <col min="2895" max="2895" width="12.42578125" style="3" customWidth="1"/>
    <col min="2896" max="2896" width="44.140625" style="3" customWidth="1"/>
    <col min="2897" max="2899" width="16.7109375" style="3"/>
    <col min="2900" max="2900" width="12.42578125" style="3" customWidth="1"/>
    <col min="2901" max="2901" width="44.140625" style="3" customWidth="1"/>
    <col min="2902" max="2902" width="21.7109375" style="3" customWidth="1"/>
    <col min="2903" max="2906" width="21" style="3" bestFit="1" customWidth="1"/>
    <col min="2907" max="2907" width="17.5703125" style="3" bestFit="1" customWidth="1"/>
    <col min="2908" max="2909" width="16.42578125" style="3" bestFit="1" customWidth="1"/>
    <col min="2910" max="2910" width="16.7109375" style="3" customWidth="1"/>
    <col min="2911" max="2911" width="16.42578125" style="3" bestFit="1" customWidth="1"/>
    <col min="2912" max="2912" width="13.28515625" style="3" customWidth="1"/>
    <col min="2913" max="2917" width="9.85546875" style="3" bestFit="1" customWidth="1"/>
    <col min="2918" max="2932" width="17.7109375" style="3" customWidth="1"/>
    <col min="2933" max="2934" width="25.28515625" style="3" customWidth="1"/>
    <col min="2935" max="2935" width="23" style="3" bestFit="1" customWidth="1"/>
    <col min="2936" max="2936" width="22.28515625" style="3" bestFit="1" customWidth="1"/>
    <col min="2937" max="2937" width="23" style="3" bestFit="1" customWidth="1"/>
    <col min="2938" max="2938" width="24.28515625" style="3" bestFit="1" customWidth="1"/>
    <col min="2939" max="2939" width="23" style="3" bestFit="1" customWidth="1"/>
    <col min="2940" max="2941" width="22.28515625" style="3" bestFit="1" customWidth="1"/>
    <col min="2942" max="2942" width="20.7109375" style="3" bestFit="1" customWidth="1"/>
    <col min="2943" max="2943" width="24.7109375" style="3" customWidth="1"/>
    <col min="2944" max="2946" width="22" style="3" customWidth="1"/>
    <col min="2947" max="2947" width="21.85546875" style="3" customWidth="1"/>
    <col min="2948" max="2948" width="19.7109375" style="3" customWidth="1"/>
    <col min="2949" max="3150" width="9" style="3" customWidth="1"/>
    <col min="3151" max="3151" width="12.42578125" style="3" customWidth="1"/>
    <col min="3152" max="3152" width="44.140625" style="3" customWidth="1"/>
    <col min="3153" max="3155" width="16.7109375" style="3"/>
    <col min="3156" max="3156" width="12.42578125" style="3" customWidth="1"/>
    <col min="3157" max="3157" width="44.140625" style="3" customWidth="1"/>
    <col min="3158" max="3158" width="21.7109375" style="3" customWidth="1"/>
    <col min="3159" max="3162" width="21" style="3" bestFit="1" customWidth="1"/>
    <col min="3163" max="3163" width="17.5703125" style="3" bestFit="1" customWidth="1"/>
    <col min="3164" max="3165" width="16.42578125" style="3" bestFit="1" customWidth="1"/>
    <col min="3166" max="3166" width="16.7109375" style="3" customWidth="1"/>
    <col min="3167" max="3167" width="16.42578125" style="3" bestFit="1" customWidth="1"/>
    <col min="3168" max="3168" width="13.28515625" style="3" customWidth="1"/>
    <col min="3169" max="3173" width="9.85546875" style="3" bestFit="1" customWidth="1"/>
    <col min="3174" max="3188" width="17.7109375" style="3" customWidth="1"/>
    <col min="3189" max="3190" width="25.28515625" style="3" customWidth="1"/>
    <col min="3191" max="3191" width="23" style="3" bestFit="1" customWidth="1"/>
    <col min="3192" max="3192" width="22.28515625" style="3" bestFit="1" customWidth="1"/>
    <col min="3193" max="3193" width="23" style="3" bestFit="1" customWidth="1"/>
    <col min="3194" max="3194" width="24.28515625" style="3" bestFit="1" customWidth="1"/>
    <col min="3195" max="3195" width="23" style="3" bestFit="1" customWidth="1"/>
    <col min="3196" max="3197" width="22.28515625" style="3" bestFit="1" customWidth="1"/>
    <col min="3198" max="3198" width="20.7109375" style="3" bestFit="1" customWidth="1"/>
    <col min="3199" max="3199" width="24.7109375" style="3" customWidth="1"/>
    <col min="3200" max="3202" width="22" style="3" customWidth="1"/>
    <col min="3203" max="3203" width="21.85546875" style="3" customWidth="1"/>
    <col min="3204" max="3204" width="19.7109375" style="3" customWidth="1"/>
    <col min="3205" max="3406" width="9" style="3" customWidth="1"/>
    <col min="3407" max="3407" width="12.42578125" style="3" customWidth="1"/>
    <col min="3408" max="3408" width="44.140625" style="3" customWidth="1"/>
    <col min="3409" max="3411" width="16.7109375" style="3"/>
    <col min="3412" max="3412" width="12.42578125" style="3" customWidth="1"/>
    <col min="3413" max="3413" width="44.140625" style="3" customWidth="1"/>
    <col min="3414" max="3414" width="21.7109375" style="3" customWidth="1"/>
    <col min="3415" max="3418" width="21" style="3" bestFit="1" customWidth="1"/>
    <col min="3419" max="3419" width="17.5703125" style="3" bestFit="1" customWidth="1"/>
    <col min="3420" max="3421" width="16.42578125" style="3" bestFit="1" customWidth="1"/>
    <col min="3422" max="3422" width="16.7109375" style="3" customWidth="1"/>
    <col min="3423" max="3423" width="16.42578125" style="3" bestFit="1" customWidth="1"/>
    <col min="3424" max="3424" width="13.28515625" style="3" customWidth="1"/>
    <col min="3425" max="3429" width="9.85546875" style="3" bestFit="1" customWidth="1"/>
    <col min="3430" max="3444" width="17.7109375" style="3" customWidth="1"/>
    <col min="3445" max="3446" width="25.28515625" style="3" customWidth="1"/>
    <col min="3447" max="3447" width="23" style="3" bestFit="1" customWidth="1"/>
    <col min="3448" max="3448" width="22.28515625" style="3" bestFit="1" customWidth="1"/>
    <col min="3449" max="3449" width="23" style="3" bestFit="1" customWidth="1"/>
    <col min="3450" max="3450" width="24.28515625" style="3" bestFit="1" customWidth="1"/>
    <col min="3451" max="3451" width="23" style="3" bestFit="1" customWidth="1"/>
    <col min="3452" max="3453" width="22.28515625" style="3" bestFit="1" customWidth="1"/>
    <col min="3454" max="3454" width="20.7109375" style="3" bestFit="1" customWidth="1"/>
    <col min="3455" max="3455" width="24.7109375" style="3" customWidth="1"/>
    <col min="3456" max="3458" width="22" style="3" customWidth="1"/>
    <col min="3459" max="3459" width="21.85546875" style="3" customWidth="1"/>
    <col min="3460" max="3460" width="19.7109375" style="3" customWidth="1"/>
    <col min="3461" max="3662" width="9" style="3" customWidth="1"/>
    <col min="3663" max="3663" width="12.42578125" style="3" customWidth="1"/>
    <col min="3664" max="3664" width="44.140625" style="3" customWidth="1"/>
    <col min="3665" max="3667" width="16.7109375" style="3"/>
    <col min="3668" max="3668" width="12.42578125" style="3" customWidth="1"/>
    <col min="3669" max="3669" width="44.140625" style="3" customWidth="1"/>
    <col min="3670" max="3670" width="21.7109375" style="3" customWidth="1"/>
    <col min="3671" max="3674" width="21" style="3" bestFit="1" customWidth="1"/>
    <col min="3675" max="3675" width="17.5703125" style="3" bestFit="1" customWidth="1"/>
    <col min="3676" max="3677" width="16.42578125" style="3" bestFit="1" customWidth="1"/>
    <col min="3678" max="3678" width="16.7109375" style="3" customWidth="1"/>
    <col min="3679" max="3679" width="16.42578125" style="3" bestFit="1" customWidth="1"/>
    <col min="3680" max="3680" width="13.28515625" style="3" customWidth="1"/>
    <col min="3681" max="3685" width="9.85546875" style="3" bestFit="1" customWidth="1"/>
    <col min="3686" max="3700" width="17.7109375" style="3" customWidth="1"/>
    <col min="3701" max="3702" width="25.28515625" style="3" customWidth="1"/>
    <col min="3703" max="3703" width="23" style="3" bestFit="1" customWidth="1"/>
    <col min="3704" max="3704" width="22.28515625" style="3" bestFit="1" customWidth="1"/>
    <col min="3705" max="3705" width="23" style="3" bestFit="1" customWidth="1"/>
    <col min="3706" max="3706" width="24.28515625" style="3" bestFit="1" customWidth="1"/>
    <col min="3707" max="3707" width="23" style="3" bestFit="1" customWidth="1"/>
    <col min="3708" max="3709" width="22.28515625" style="3" bestFit="1" customWidth="1"/>
    <col min="3710" max="3710" width="20.7109375" style="3" bestFit="1" customWidth="1"/>
    <col min="3711" max="3711" width="24.7109375" style="3" customWidth="1"/>
    <col min="3712" max="3714" width="22" style="3" customWidth="1"/>
    <col min="3715" max="3715" width="21.85546875" style="3" customWidth="1"/>
    <col min="3716" max="3716" width="19.7109375" style="3" customWidth="1"/>
    <col min="3717" max="3918" width="9" style="3" customWidth="1"/>
    <col min="3919" max="3919" width="12.42578125" style="3" customWidth="1"/>
    <col min="3920" max="3920" width="44.140625" style="3" customWidth="1"/>
    <col min="3921" max="3923" width="16.7109375" style="3"/>
    <col min="3924" max="3924" width="12.42578125" style="3" customWidth="1"/>
    <col min="3925" max="3925" width="44.140625" style="3" customWidth="1"/>
    <col min="3926" max="3926" width="21.7109375" style="3" customWidth="1"/>
    <col min="3927" max="3930" width="21" style="3" bestFit="1" customWidth="1"/>
    <col min="3931" max="3931" width="17.5703125" style="3" bestFit="1" customWidth="1"/>
    <col min="3932" max="3933" width="16.42578125" style="3" bestFit="1" customWidth="1"/>
    <col min="3934" max="3934" width="16.7109375" style="3" customWidth="1"/>
    <col min="3935" max="3935" width="16.42578125" style="3" bestFit="1" customWidth="1"/>
    <col min="3936" max="3936" width="13.28515625" style="3" customWidth="1"/>
    <col min="3937" max="3941" width="9.85546875" style="3" bestFit="1" customWidth="1"/>
    <col min="3942" max="3956" width="17.7109375" style="3" customWidth="1"/>
    <col min="3957" max="3958" width="25.28515625" style="3" customWidth="1"/>
    <col min="3959" max="3959" width="23" style="3" bestFit="1" customWidth="1"/>
    <col min="3960" max="3960" width="22.28515625" style="3" bestFit="1" customWidth="1"/>
    <col min="3961" max="3961" width="23" style="3" bestFit="1" customWidth="1"/>
    <col min="3962" max="3962" width="24.28515625" style="3" bestFit="1" customWidth="1"/>
    <col min="3963" max="3963" width="23" style="3" bestFit="1" customWidth="1"/>
    <col min="3964" max="3965" width="22.28515625" style="3" bestFit="1" customWidth="1"/>
    <col min="3966" max="3966" width="20.7109375" style="3" bestFit="1" customWidth="1"/>
    <col min="3967" max="3967" width="24.7109375" style="3" customWidth="1"/>
    <col min="3968" max="3970" width="22" style="3" customWidth="1"/>
    <col min="3971" max="3971" width="21.85546875" style="3" customWidth="1"/>
    <col min="3972" max="3972" width="19.7109375" style="3" customWidth="1"/>
    <col min="3973" max="4174" width="9" style="3" customWidth="1"/>
    <col min="4175" max="4175" width="12.42578125" style="3" customWidth="1"/>
    <col min="4176" max="4176" width="44.140625" style="3" customWidth="1"/>
    <col min="4177" max="4179" width="16.7109375" style="3"/>
    <col min="4180" max="4180" width="12.42578125" style="3" customWidth="1"/>
    <col min="4181" max="4181" width="44.140625" style="3" customWidth="1"/>
    <col min="4182" max="4182" width="21.7109375" style="3" customWidth="1"/>
    <col min="4183" max="4186" width="21" style="3" bestFit="1" customWidth="1"/>
    <col min="4187" max="4187" width="17.5703125" style="3" bestFit="1" customWidth="1"/>
    <col min="4188" max="4189" width="16.42578125" style="3" bestFit="1" customWidth="1"/>
    <col min="4190" max="4190" width="16.7109375" style="3" customWidth="1"/>
    <col min="4191" max="4191" width="16.42578125" style="3" bestFit="1" customWidth="1"/>
    <col min="4192" max="4192" width="13.28515625" style="3" customWidth="1"/>
    <col min="4193" max="4197" width="9.85546875" style="3" bestFit="1" customWidth="1"/>
    <col min="4198" max="4212" width="17.7109375" style="3" customWidth="1"/>
    <col min="4213" max="4214" width="25.28515625" style="3" customWidth="1"/>
    <col min="4215" max="4215" width="23" style="3" bestFit="1" customWidth="1"/>
    <col min="4216" max="4216" width="22.28515625" style="3" bestFit="1" customWidth="1"/>
    <col min="4217" max="4217" width="23" style="3" bestFit="1" customWidth="1"/>
    <col min="4218" max="4218" width="24.28515625" style="3" bestFit="1" customWidth="1"/>
    <col min="4219" max="4219" width="23" style="3" bestFit="1" customWidth="1"/>
    <col min="4220" max="4221" width="22.28515625" style="3" bestFit="1" customWidth="1"/>
    <col min="4222" max="4222" width="20.7109375" style="3" bestFit="1" customWidth="1"/>
    <col min="4223" max="4223" width="24.7109375" style="3" customWidth="1"/>
    <col min="4224" max="4226" width="22" style="3" customWidth="1"/>
    <col min="4227" max="4227" width="21.85546875" style="3" customWidth="1"/>
    <col min="4228" max="4228" width="19.7109375" style="3" customWidth="1"/>
    <col min="4229" max="4430" width="9" style="3" customWidth="1"/>
    <col min="4431" max="4431" width="12.42578125" style="3" customWidth="1"/>
    <col min="4432" max="4432" width="44.140625" style="3" customWidth="1"/>
    <col min="4433" max="4435" width="16.7109375" style="3"/>
    <col min="4436" max="4436" width="12.42578125" style="3" customWidth="1"/>
    <col min="4437" max="4437" width="44.140625" style="3" customWidth="1"/>
    <col min="4438" max="4438" width="21.7109375" style="3" customWidth="1"/>
    <col min="4439" max="4442" width="21" style="3" bestFit="1" customWidth="1"/>
    <col min="4443" max="4443" width="17.5703125" style="3" bestFit="1" customWidth="1"/>
    <col min="4444" max="4445" width="16.42578125" style="3" bestFit="1" customWidth="1"/>
    <col min="4446" max="4446" width="16.7109375" style="3" customWidth="1"/>
    <col min="4447" max="4447" width="16.42578125" style="3" bestFit="1" customWidth="1"/>
    <col min="4448" max="4448" width="13.28515625" style="3" customWidth="1"/>
    <col min="4449" max="4453" width="9.85546875" style="3" bestFit="1" customWidth="1"/>
    <col min="4454" max="4468" width="17.7109375" style="3" customWidth="1"/>
    <col min="4469" max="4470" width="25.28515625" style="3" customWidth="1"/>
    <col min="4471" max="4471" width="23" style="3" bestFit="1" customWidth="1"/>
    <col min="4472" max="4472" width="22.28515625" style="3" bestFit="1" customWidth="1"/>
    <col min="4473" max="4473" width="23" style="3" bestFit="1" customWidth="1"/>
    <col min="4474" max="4474" width="24.28515625" style="3" bestFit="1" customWidth="1"/>
    <col min="4475" max="4475" width="23" style="3" bestFit="1" customWidth="1"/>
    <col min="4476" max="4477" width="22.28515625" style="3" bestFit="1" customWidth="1"/>
    <col min="4478" max="4478" width="20.7109375" style="3" bestFit="1" customWidth="1"/>
    <col min="4479" max="4479" width="24.7109375" style="3" customWidth="1"/>
    <col min="4480" max="4482" width="22" style="3" customWidth="1"/>
    <col min="4483" max="4483" width="21.85546875" style="3" customWidth="1"/>
    <col min="4484" max="4484" width="19.7109375" style="3" customWidth="1"/>
    <col min="4485" max="4686" width="9" style="3" customWidth="1"/>
    <col min="4687" max="4687" width="12.42578125" style="3" customWidth="1"/>
    <col min="4688" max="4688" width="44.140625" style="3" customWidth="1"/>
    <col min="4689" max="4691" width="16.7109375" style="3"/>
    <col min="4692" max="4692" width="12.42578125" style="3" customWidth="1"/>
    <col min="4693" max="4693" width="44.140625" style="3" customWidth="1"/>
    <col min="4694" max="4694" width="21.7109375" style="3" customWidth="1"/>
    <col min="4695" max="4698" width="21" style="3" bestFit="1" customWidth="1"/>
    <col min="4699" max="4699" width="17.5703125" style="3" bestFit="1" customWidth="1"/>
    <col min="4700" max="4701" width="16.42578125" style="3" bestFit="1" customWidth="1"/>
    <col min="4702" max="4702" width="16.7109375" style="3" customWidth="1"/>
    <col min="4703" max="4703" width="16.42578125" style="3" bestFit="1" customWidth="1"/>
    <col min="4704" max="4704" width="13.28515625" style="3" customWidth="1"/>
    <col min="4705" max="4709" width="9.85546875" style="3" bestFit="1" customWidth="1"/>
    <col min="4710" max="4724" width="17.7109375" style="3" customWidth="1"/>
    <col min="4725" max="4726" width="25.28515625" style="3" customWidth="1"/>
    <col min="4727" max="4727" width="23" style="3" bestFit="1" customWidth="1"/>
    <col min="4728" max="4728" width="22.28515625" style="3" bestFit="1" customWidth="1"/>
    <col min="4729" max="4729" width="23" style="3" bestFit="1" customWidth="1"/>
    <col min="4730" max="4730" width="24.28515625" style="3" bestFit="1" customWidth="1"/>
    <col min="4731" max="4731" width="23" style="3" bestFit="1" customWidth="1"/>
    <col min="4732" max="4733" width="22.28515625" style="3" bestFit="1" customWidth="1"/>
    <col min="4734" max="4734" width="20.7109375" style="3" bestFit="1" customWidth="1"/>
    <col min="4735" max="4735" width="24.7109375" style="3" customWidth="1"/>
    <col min="4736" max="4738" width="22" style="3" customWidth="1"/>
    <col min="4739" max="4739" width="21.85546875" style="3" customWidth="1"/>
    <col min="4740" max="4740" width="19.7109375" style="3" customWidth="1"/>
    <col min="4741" max="4942" width="9" style="3" customWidth="1"/>
    <col min="4943" max="4943" width="12.42578125" style="3" customWidth="1"/>
    <col min="4944" max="4944" width="44.140625" style="3" customWidth="1"/>
    <col min="4945" max="4947" width="16.7109375" style="3"/>
    <col min="4948" max="4948" width="12.42578125" style="3" customWidth="1"/>
    <col min="4949" max="4949" width="44.140625" style="3" customWidth="1"/>
    <col min="4950" max="4950" width="21.7109375" style="3" customWidth="1"/>
    <col min="4951" max="4954" width="21" style="3" bestFit="1" customWidth="1"/>
    <col min="4955" max="4955" width="17.5703125" style="3" bestFit="1" customWidth="1"/>
    <col min="4956" max="4957" width="16.42578125" style="3" bestFit="1" customWidth="1"/>
    <col min="4958" max="4958" width="16.7109375" style="3" customWidth="1"/>
    <col min="4959" max="4959" width="16.42578125" style="3" bestFit="1" customWidth="1"/>
    <col min="4960" max="4960" width="13.28515625" style="3" customWidth="1"/>
    <col min="4961" max="4965" width="9.85546875" style="3" bestFit="1" customWidth="1"/>
    <col min="4966" max="4980" width="17.7109375" style="3" customWidth="1"/>
    <col min="4981" max="4982" width="25.28515625" style="3" customWidth="1"/>
    <col min="4983" max="4983" width="23" style="3" bestFit="1" customWidth="1"/>
    <col min="4984" max="4984" width="22.28515625" style="3" bestFit="1" customWidth="1"/>
    <col min="4985" max="4985" width="23" style="3" bestFit="1" customWidth="1"/>
    <col min="4986" max="4986" width="24.28515625" style="3" bestFit="1" customWidth="1"/>
    <col min="4987" max="4987" width="23" style="3" bestFit="1" customWidth="1"/>
    <col min="4988" max="4989" width="22.28515625" style="3" bestFit="1" customWidth="1"/>
    <col min="4990" max="4990" width="20.7109375" style="3" bestFit="1" customWidth="1"/>
    <col min="4991" max="4991" width="24.7109375" style="3" customWidth="1"/>
    <col min="4992" max="4994" width="22" style="3" customWidth="1"/>
    <col min="4995" max="4995" width="21.85546875" style="3" customWidth="1"/>
    <col min="4996" max="4996" width="19.7109375" style="3" customWidth="1"/>
    <col min="4997" max="5198" width="9" style="3" customWidth="1"/>
    <col min="5199" max="5199" width="12.42578125" style="3" customWidth="1"/>
    <col min="5200" max="5200" width="44.140625" style="3" customWidth="1"/>
    <col min="5201" max="5203" width="16.7109375" style="3"/>
    <col min="5204" max="5204" width="12.42578125" style="3" customWidth="1"/>
    <col min="5205" max="5205" width="44.140625" style="3" customWidth="1"/>
    <col min="5206" max="5206" width="21.7109375" style="3" customWidth="1"/>
    <col min="5207" max="5210" width="21" style="3" bestFit="1" customWidth="1"/>
    <col min="5211" max="5211" width="17.5703125" style="3" bestFit="1" customWidth="1"/>
    <col min="5212" max="5213" width="16.42578125" style="3" bestFit="1" customWidth="1"/>
    <col min="5214" max="5214" width="16.7109375" style="3" customWidth="1"/>
    <col min="5215" max="5215" width="16.42578125" style="3" bestFit="1" customWidth="1"/>
    <col min="5216" max="5216" width="13.28515625" style="3" customWidth="1"/>
    <col min="5217" max="5221" width="9.85546875" style="3" bestFit="1" customWidth="1"/>
    <col min="5222" max="5236" width="17.7109375" style="3" customWidth="1"/>
    <col min="5237" max="5238" width="25.28515625" style="3" customWidth="1"/>
    <col min="5239" max="5239" width="23" style="3" bestFit="1" customWidth="1"/>
    <col min="5240" max="5240" width="22.28515625" style="3" bestFit="1" customWidth="1"/>
    <col min="5241" max="5241" width="23" style="3" bestFit="1" customWidth="1"/>
    <col min="5242" max="5242" width="24.28515625" style="3" bestFit="1" customWidth="1"/>
    <col min="5243" max="5243" width="23" style="3" bestFit="1" customWidth="1"/>
    <col min="5244" max="5245" width="22.28515625" style="3" bestFit="1" customWidth="1"/>
    <col min="5246" max="5246" width="20.7109375" style="3" bestFit="1" customWidth="1"/>
    <col min="5247" max="5247" width="24.7109375" style="3" customWidth="1"/>
    <col min="5248" max="5250" width="22" style="3" customWidth="1"/>
    <col min="5251" max="5251" width="21.85546875" style="3" customWidth="1"/>
    <col min="5252" max="5252" width="19.7109375" style="3" customWidth="1"/>
    <col min="5253" max="5454" width="9" style="3" customWidth="1"/>
    <col min="5455" max="5455" width="12.42578125" style="3" customWidth="1"/>
    <col min="5456" max="5456" width="44.140625" style="3" customWidth="1"/>
    <col min="5457" max="5459" width="16.7109375" style="3"/>
    <col min="5460" max="5460" width="12.42578125" style="3" customWidth="1"/>
    <col min="5461" max="5461" width="44.140625" style="3" customWidth="1"/>
    <col min="5462" max="5462" width="21.7109375" style="3" customWidth="1"/>
    <col min="5463" max="5466" width="21" style="3" bestFit="1" customWidth="1"/>
    <col min="5467" max="5467" width="17.5703125" style="3" bestFit="1" customWidth="1"/>
    <col min="5468" max="5469" width="16.42578125" style="3" bestFit="1" customWidth="1"/>
    <col min="5470" max="5470" width="16.7109375" style="3" customWidth="1"/>
    <col min="5471" max="5471" width="16.42578125" style="3" bestFit="1" customWidth="1"/>
    <col min="5472" max="5472" width="13.28515625" style="3" customWidth="1"/>
    <col min="5473" max="5477" width="9.85546875" style="3" bestFit="1" customWidth="1"/>
    <col min="5478" max="5492" width="17.7109375" style="3" customWidth="1"/>
    <col min="5493" max="5494" width="25.28515625" style="3" customWidth="1"/>
    <col min="5495" max="5495" width="23" style="3" bestFit="1" customWidth="1"/>
    <col min="5496" max="5496" width="22.28515625" style="3" bestFit="1" customWidth="1"/>
    <col min="5497" max="5497" width="23" style="3" bestFit="1" customWidth="1"/>
    <col min="5498" max="5498" width="24.28515625" style="3" bestFit="1" customWidth="1"/>
    <col min="5499" max="5499" width="23" style="3" bestFit="1" customWidth="1"/>
    <col min="5500" max="5501" width="22.28515625" style="3" bestFit="1" customWidth="1"/>
    <col min="5502" max="5502" width="20.7109375" style="3" bestFit="1" customWidth="1"/>
    <col min="5503" max="5503" width="24.7109375" style="3" customWidth="1"/>
    <col min="5504" max="5506" width="22" style="3" customWidth="1"/>
    <col min="5507" max="5507" width="21.85546875" style="3" customWidth="1"/>
    <col min="5508" max="5508" width="19.7109375" style="3" customWidth="1"/>
    <col min="5509" max="5710" width="9" style="3" customWidth="1"/>
    <col min="5711" max="5711" width="12.42578125" style="3" customWidth="1"/>
    <col min="5712" max="5712" width="44.140625" style="3" customWidth="1"/>
    <col min="5713" max="5715" width="16.7109375" style="3"/>
    <col min="5716" max="5716" width="12.42578125" style="3" customWidth="1"/>
    <col min="5717" max="5717" width="44.140625" style="3" customWidth="1"/>
    <col min="5718" max="5718" width="21.7109375" style="3" customWidth="1"/>
    <col min="5719" max="5722" width="21" style="3" bestFit="1" customWidth="1"/>
    <col min="5723" max="5723" width="17.5703125" style="3" bestFit="1" customWidth="1"/>
    <col min="5724" max="5725" width="16.42578125" style="3" bestFit="1" customWidth="1"/>
    <col min="5726" max="5726" width="16.7109375" style="3" customWidth="1"/>
    <col min="5727" max="5727" width="16.42578125" style="3" bestFit="1" customWidth="1"/>
    <col min="5728" max="5728" width="13.28515625" style="3" customWidth="1"/>
    <col min="5729" max="5733" width="9.85546875" style="3" bestFit="1" customWidth="1"/>
    <col min="5734" max="5748" width="17.7109375" style="3" customWidth="1"/>
    <col min="5749" max="5750" width="25.28515625" style="3" customWidth="1"/>
    <col min="5751" max="5751" width="23" style="3" bestFit="1" customWidth="1"/>
    <col min="5752" max="5752" width="22.28515625" style="3" bestFit="1" customWidth="1"/>
    <col min="5753" max="5753" width="23" style="3" bestFit="1" customWidth="1"/>
    <col min="5754" max="5754" width="24.28515625" style="3" bestFit="1" customWidth="1"/>
    <col min="5755" max="5755" width="23" style="3" bestFit="1" customWidth="1"/>
    <col min="5756" max="5757" width="22.28515625" style="3" bestFit="1" customWidth="1"/>
    <col min="5758" max="5758" width="20.7109375" style="3" bestFit="1" customWidth="1"/>
    <col min="5759" max="5759" width="24.7109375" style="3" customWidth="1"/>
    <col min="5760" max="5762" width="22" style="3" customWidth="1"/>
    <col min="5763" max="5763" width="21.85546875" style="3" customWidth="1"/>
    <col min="5764" max="5764" width="19.7109375" style="3" customWidth="1"/>
    <col min="5765" max="5966" width="9" style="3" customWidth="1"/>
    <col min="5967" max="5967" width="12.42578125" style="3" customWidth="1"/>
    <col min="5968" max="5968" width="44.140625" style="3" customWidth="1"/>
    <col min="5969" max="5971" width="16.7109375" style="3"/>
    <col min="5972" max="5972" width="12.42578125" style="3" customWidth="1"/>
    <col min="5973" max="5973" width="44.140625" style="3" customWidth="1"/>
    <col min="5974" max="5974" width="21.7109375" style="3" customWidth="1"/>
    <col min="5975" max="5978" width="21" style="3" bestFit="1" customWidth="1"/>
    <col min="5979" max="5979" width="17.5703125" style="3" bestFit="1" customWidth="1"/>
    <col min="5980" max="5981" width="16.42578125" style="3" bestFit="1" customWidth="1"/>
    <col min="5982" max="5982" width="16.7109375" style="3" customWidth="1"/>
    <col min="5983" max="5983" width="16.42578125" style="3" bestFit="1" customWidth="1"/>
    <col min="5984" max="5984" width="13.28515625" style="3" customWidth="1"/>
    <col min="5985" max="5989" width="9.85546875" style="3" bestFit="1" customWidth="1"/>
    <col min="5990" max="6004" width="17.7109375" style="3" customWidth="1"/>
    <col min="6005" max="6006" width="25.28515625" style="3" customWidth="1"/>
    <col min="6007" max="6007" width="23" style="3" bestFit="1" customWidth="1"/>
    <col min="6008" max="6008" width="22.28515625" style="3" bestFit="1" customWidth="1"/>
    <col min="6009" max="6009" width="23" style="3" bestFit="1" customWidth="1"/>
    <col min="6010" max="6010" width="24.28515625" style="3" bestFit="1" customWidth="1"/>
    <col min="6011" max="6011" width="23" style="3" bestFit="1" customWidth="1"/>
    <col min="6012" max="6013" width="22.28515625" style="3" bestFit="1" customWidth="1"/>
    <col min="6014" max="6014" width="20.7109375" style="3" bestFit="1" customWidth="1"/>
    <col min="6015" max="6015" width="24.7109375" style="3" customWidth="1"/>
    <col min="6016" max="6018" width="22" style="3" customWidth="1"/>
    <col min="6019" max="6019" width="21.85546875" style="3" customWidth="1"/>
    <col min="6020" max="6020" width="19.7109375" style="3" customWidth="1"/>
    <col min="6021" max="6222" width="9" style="3" customWidth="1"/>
    <col min="6223" max="6223" width="12.42578125" style="3" customWidth="1"/>
    <col min="6224" max="6224" width="44.140625" style="3" customWidth="1"/>
    <col min="6225" max="6227" width="16.7109375" style="3"/>
    <col min="6228" max="6228" width="12.42578125" style="3" customWidth="1"/>
    <col min="6229" max="6229" width="44.140625" style="3" customWidth="1"/>
    <col min="6230" max="6230" width="21.7109375" style="3" customWidth="1"/>
    <col min="6231" max="6234" width="21" style="3" bestFit="1" customWidth="1"/>
    <col min="6235" max="6235" width="17.5703125" style="3" bestFit="1" customWidth="1"/>
    <col min="6236" max="6237" width="16.42578125" style="3" bestFit="1" customWidth="1"/>
    <col min="6238" max="6238" width="16.7109375" style="3" customWidth="1"/>
    <col min="6239" max="6239" width="16.42578125" style="3" bestFit="1" customWidth="1"/>
    <col min="6240" max="6240" width="13.28515625" style="3" customWidth="1"/>
    <col min="6241" max="6245" width="9.85546875" style="3" bestFit="1" customWidth="1"/>
    <col min="6246" max="6260" width="17.7109375" style="3" customWidth="1"/>
    <col min="6261" max="6262" width="25.28515625" style="3" customWidth="1"/>
    <col min="6263" max="6263" width="23" style="3" bestFit="1" customWidth="1"/>
    <col min="6264" max="6264" width="22.28515625" style="3" bestFit="1" customWidth="1"/>
    <col min="6265" max="6265" width="23" style="3" bestFit="1" customWidth="1"/>
    <col min="6266" max="6266" width="24.28515625" style="3" bestFit="1" customWidth="1"/>
    <col min="6267" max="6267" width="23" style="3" bestFit="1" customWidth="1"/>
    <col min="6268" max="6269" width="22.28515625" style="3" bestFit="1" customWidth="1"/>
    <col min="6270" max="6270" width="20.7109375" style="3" bestFit="1" customWidth="1"/>
    <col min="6271" max="6271" width="24.7109375" style="3" customWidth="1"/>
    <col min="6272" max="6274" width="22" style="3" customWidth="1"/>
    <col min="6275" max="6275" width="21.85546875" style="3" customWidth="1"/>
    <col min="6276" max="6276" width="19.7109375" style="3" customWidth="1"/>
    <col min="6277" max="6478" width="9" style="3" customWidth="1"/>
    <col min="6479" max="6479" width="12.42578125" style="3" customWidth="1"/>
    <col min="6480" max="6480" width="44.140625" style="3" customWidth="1"/>
    <col min="6481" max="6483" width="16.7109375" style="3"/>
    <col min="6484" max="6484" width="12.42578125" style="3" customWidth="1"/>
    <col min="6485" max="6485" width="44.140625" style="3" customWidth="1"/>
    <col min="6486" max="6486" width="21.7109375" style="3" customWidth="1"/>
    <col min="6487" max="6490" width="21" style="3" bestFit="1" customWidth="1"/>
    <col min="6491" max="6491" width="17.5703125" style="3" bestFit="1" customWidth="1"/>
    <col min="6492" max="6493" width="16.42578125" style="3" bestFit="1" customWidth="1"/>
    <col min="6494" max="6494" width="16.7109375" style="3" customWidth="1"/>
    <col min="6495" max="6495" width="16.42578125" style="3" bestFit="1" customWidth="1"/>
    <col min="6496" max="6496" width="13.28515625" style="3" customWidth="1"/>
    <col min="6497" max="6501" width="9.85546875" style="3" bestFit="1" customWidth="1"/>
    <col min="6502" max="6516" width="17.7109375" style="3" customWidth="1"/>
    <col min="6517" max="6518" width="25.28515625" style="3" customWidth="1"/>
    <col min="6519" max="6519" width="23" style="3" bestFit="1" customWidth="1"/>
    <col min="6520" max="6520" width="22.28515625" style="3" bestFit="1" customWidth="1"/>
    <col min="6521" max="6521" width="23" style="3" bestFit="1" customWidth="1"/>
    <col min="6522" max="6522" width="24.28515625" style="3" bestFit="1" customWidth="1"/>
    <col min="6523" max="6523" width="23" style="3" bestFit="1" customWidth="1"/>
    <col min="6524" max="6525" width="22.28515625" style="3" bestFit="1" customWidth="1"/>
    <col min="6526" max="6526" width="20.7109375" style="3" bestFit="1" customWidth="1"/>
    <col min="6527" max="6527" width="24.7109375" style="3" customWidth="1"/>
    <col min="6528" max="6530" width="22" style="3" customWidth="1"/>
    <col min="6531" max="6531" width="21.85546875" style="3" customWidth="1"/>
    <col min="6532" max="6532" width="19.7109375" style="3" customWidth="1"/>
    <col min="6533" max="6734" width="9" style="3" customWidth="1"/>
    <col min="6735" max="6735" width="12.42578125" style="3" customWidth="1"/>
    <col min="6736" max="6736" width="44.140625" style="3" customWidth="1"/>
    <col min="6737" max="6739" width="16.7109375" style="3"/>
    <col min="6740" max="6740" width="12.42578125" style="3" customWidth="1"/>
    <col min="6741" max="6741" width="44.140625" style="3" customWidth="1"/>
    <col min="6742" max="6742" width="21.7109375" style="3" customWidth="1"/>
    <col min="6743" max="6746" width="21" style="3" bestFit="1" customWidth="1"/>
    <col min="6747" max="6747" width="17.5703125" style="3" bestFit="1" customWidth="1"/>
    <col min="6748" max="6749" width="16.42578125" style="3" bestFit="1" customWidth="1"/>
    <col min="6750" max="6750" width="16.7109375" style="3" customWidth="1"/>
    <col min="6751" max="6751" width="16.42578125" style="3" bestFit="1" customWidth="1"/>
    <col min="6752" max="6752" width="13.28515625" style="3" customWidth="1"/>
    <col min="6753" max="6757" width="9.85546875" style="3" bestFit="1" customWidth="1"/>
    <col min="6758" max="6772" width="17.7109375" style="3" customWidth="1"/>
    <col min="6773" max="6774" width="25.28515625" style="3" customWidth="1"/>
    <col min="6775" max="6775" width="23" style="3" bestFit="1" customWidth="1"/>
    <col min="6776" max="6776" width="22.28515625" style="3" bestFit="1" customWidth="1"/>
    <col min="6777" max="6777" width="23" style="3" bestFit="1" customWidth="1"/>
    <col min="6778" max="6778" width="24.28515625" style="3" bestFit="1" customWidth="1"/>
    <col min="6779" max="6779" width="23" style="3" bestFit="1" customWidth="1"/>
    <col min="6780" max="6781" width="22.28515625" style="3" bestFit="1" customWidth="1"/>
    <col min="6782" max="6782" width="20.7109375" style="3" bestFit="1" customWidth="1"/>
    <col min="6783" max="6783" width="24.7109375" style="3" customWidth="1"/>
    <col min="6784" max="6786" width="22" style="3" customWidth="1"/>
    <col min="6787" max="6787" width="21.85546875" style="3" customWidth="1"/>
    <col min="6788" max="6788" width="19.7109375" style="3" customWidth="1"/>
    <col min="6789" max="6990" width="9" style="3" customWidth="1"/>
    <col min="6991" max="6991" width="12.42578125" style="3" customWidth="1"/>
    <col min="6992" max="6992" width="44.140625" style="3" customWidth="1"/>
    <col min="6993" max="6995" width="16.7109375" style="3"/>
    <col min="6996" max="6996" width="12.42578125" style="3" customWidth="1"/>
    <col min="6997" max="6997" width="44.140625" style="3" customWidth="1"/>
    <col min="6998" max="6998" width="21.7109375" style="3" customWidth="1"/>
    <col min="6999" max="7002" width="21" style="3" bestFit="1" customWidth="1"/>
    <col min="7003" max="7003" width="17.5703125" style="3" bestFit="1" customWidth="1"/>
    <col min="7004" max="7005" width="16.42578125" style="3" bestFit="1" customWidth="1"/>
    <col min="7006" max="7006" width="16.7109375" style="3" customWidth="1"/>
    <col min="7007" max="7007" width="16.42578125" style="3" bestFit="1" customWidth="1"/>
    <col min="7008" max="7008" width="13.28515625" style="3" customWidth="1"/>
    <col min="7009" max="7013" width="9.85546875" style="3" bestFit="1" customWidth="1"/>
    <col min="7014" max="7028" width="17.7109375" style="3" customWidth="1"/>
    <col min="7029" max="7030" width="25.28515625" style="3" customWidth="1"/>
    <col min="7031" max="7031" width="23" style="3" bestFit="1" customWidth="1"/>
    <col min="7032" max="7032" width="22.28515625" style="3" bestFit="1" customWidth="1"/>
    <col min="7033" max="7033" width="23" style="3" bestFit="1" customWidth="1"/>
    <col min="7034" max="7034" width="24.28515625" style="3" bestFit="1" customWidth="1"/>
    <col min="7035" max="7035" width="23" style="3" bestFit="1" customWidth="1"/>
    <col min="7036" max="7037" width="22.28515625" style="3" bestFit="1" customWidth="1"/>
    <col min="7038" max="7038" width="20.7109375" style="3" bestFit="1" customWidth="1"/>
    <col min="7039" max="7039" width="24.7109375" style="3" customWidth="1"/>
    <col min="7040" max="7042" width="22" style="3" customWidth="1"/>
    <col min="7043" max="7043" width="21.85546875" style="3" customWidth="1"/>
    <col min="7044" max="7044" width="19.7109375" style="3" customWidth="1"/>
    <col min="7045" max="7246" width="9" style="3" customWidth="1"/>
    <col min="7247" max="7247" width="12.42578125" style="3" customWidth="1"/>
    <col min="7248" max="7248" width="44.140625" style="3" customWidth="1"/>
    <col min="7249" max="7251" width="16.7109375" style="3"/>
    <col min="7252" max="7252" width="12.42578125" style="3" customWidth="1"/>
    <col min="7253" max="7253" width="44.140625" style="3" customWidth="1"/>
    <col min="7254" max="7254" width="21.7109375" style="3" customWidth="1"/>
    <col min="7255" max="7258" width="21" style="3" bestFit="1" customWidth="1"/>
    <col min="7259" max="7259" width="17.5703125" style="3" bestFit="1" customWidth="1"/>
    <col min="7260" max="7261" width="16.42578125" style="3" bestFit="1" customWidth="1"/>
    <col min="7262" max="7262" width="16.7109375" style="3" customWidth="1"/>
    <col min="7263" max="7263" width="16.42578125" style="3" bestFit="1" customWidth="1"/>
    <col min="7264" max="7264" width="13.28515625" style="3" customWidth="1"/>
    <col min="7265" max="7269" width="9.85546875" style="3" bestFit="1" customWidth="1"/>
    <col min="7270" max="7284" width="17.7109375" style="3" customWidth="1"/>
    <col min="7285" max="7286" width="25.28515625" style="3" customWidth="1"/>
    <col min="7287" max="7287" width="23" style="3" bestFit="1" customWidth="1"/>
    <col min="7288" max="7288" width="22.28515625" style="3" bestFit="1" customWidth="1"/>
    <col min="7289" max="7289" width="23" style="3" bestFit="1" customWidth="1"/>
    <col min="7290" max="7290" width="24.28515625" style="3" bestFit="1" customWidth="1"/>
    <col min="7291" max="7291" width="23" style="3" bestFit="1" customWidth="1"/>
    <col min="7292" max="7293" width="22.28515625" style="3" bestFit="1" customWidth="1"/>
    <col min="7294" max="7294" width="20.7109375" style="3" bestFit="1" customWidth="1"/>
    <col min="7295" max="7295" width="24.7109375" style="3" customWidth="1"/>
    <col min="7296" max="7298" width="22" style="3" customWidth="1"/>
    <col min="7299" max="7299" width="21.85546875" style="3" customWidth="1"/>
    <col min="7300" max="7300" width="19.7109375" style="3" customWidth="1"/>
    <col min="7301" max="7502" width="9" style="3" customWidth="1"/>
    <col min="7503" max="7503" width="12.42578125" style="3" customWidth="1"/>
    <col min="7504" max="7504" width="44.140625" style="3" customWidth="1"/>
    <col min="7505" max="7507" width="16.7109375" style="3"/>
    <col min="7508" max="7508" width="12.42578125" style="3" customWidth="1"/>
    <col min="7509" max="7509" width="44.140625" style="3" customWidth="1"/>
    <col min="7510" max="7510" width="21.7109375" style="3" customWidth="1"/>
    <col min="7511" max="7514" width="21" style="3" bestFit="1" customWidth="1"/>
    <col min="7515" max="7515" width="17.5703125" style="3" bestFit="1" customWidth="1"/>
    <col min="7516" max="7517" width="16.42578125" style="3" bestFit="1" customWidth="1"/>
    <col min="7518" max="7518" width="16.7109375" style="3" customWidth="1"/>
    <col min="7519" max="7519" width="16.42578125" style="3" bestFit="1" customWidth="1"/>
    <col min="7520" max="7520" width="13.28515625" style="3" customWidth="1"/>
    <col min="7521" max="7525" width="9.85546875" style="3" bestFit="1" customWidth="1"/>
    <col min="7526" max="7540" width="17.7109375" style="3" customWidth="1"/>
    <col min="7541" max="7542" width="25.28515625" style="3" customWidth="1"/>
    <col min="7543" max="7543" width="23" style="3" bestFit="1" customWidth="1"/>
    <col min="7544" max="7544" width="22.28515625" style="3" bestFit="1" customWidth="1"/>
    <col min="7545" max="7545" width="23" style="3" bestFit="1" customWidth="1"/>
    <col min="7546" max="7546" width="24.28515625" style="3" bestFit="1" customWidth="1"/>
    <col min="7547" max="7547" width="23" style="3" bestFit="1" customWidth="1"/>
    <col min="7548" max="7549" width="22.28515625" style="3" bestFit="1" customWidth="1"/>
    <col min="7550" max="7550" width="20.7109375" style="3" bestFit="1" customWidth="1"/>
    <col min="7551" max="7551" width="24.7109375" style="3" customWidth="1"/>
    <col min="7552" max="7554" width="22" style="3" customWidth="1"/>
    <col min="7555" max="7555" width="21.85546875" style="3" customWidth="1"/>
    <col min="7556" max="7556" width="19.7109375" style="3" customWidth="1"/>
    <col min="7557" max="7758" width="9" style="3" customWidth="1"/>
    <col min="7759" max="7759" width="12.42578125" style="3" customWidth="1"/>
    <col min="7760" max="7760" width="44.140625" style="3" customWidth="1"/>
    <col min="7761" max="7763" width="16.7109375" style="3"/>
    <col min="7764" max="7764" width="12.42578125" style="3" customWidth="1"/>
    <col min="7765" max="7765" width="44.140625" style="3" customWidth="1"/>
    <col min="7766" max="7766" width="21.7109375" style="3" customWidth="1"/>
    <col min="7767" max="7770" width="21" style="3" bestFit="1" customWidth="1"/>
    <col min="7771" max="7771" width="17.5703125" style="3" bestFit="1" customWidth="1"/>
    <col min="7772" max="7773" width="16.42578125" style="3" bestFit="1" customWidth="1"/>
    <col min="7774" max="7774" width="16.7109375" style="3" customWidth="1"/>
    <col min="7775" max="7775" width="16.42578125" style="3" bestFit="1" customWidth="1"/>
    <col min="7776" max="7776" width="13.28515625" style="3" customWidth="1"/>
    <col min="7777" max="7781" width="9.85546875" style="3" bestFit="1" customWidth="1"/>
    <col min="7782" max="7796" width="17.7109375" style="3" customWidth="1"/>
    <col min="7797" max="7798" width="25.28515625" style="3" customWidth="1"/>
    <col min="7799" max="7799" width="23" style="3" bestFit="1" customWidth="1"/>
    <col min="7800" max="7800" width="22.28515625" style="3" bestFit="1" customWidth="1"/>
    <col min="7801" max="7801" width="23" style="3" bestFit="1" customWidth="1"/>
    <col min="7802" max="7802" width="24.28515625" style="3" bestFit="1" customWidth="1"/>
    <col min="7803" max="7803" width="23" style="3" bestFit="1" customWidth="1"/>
    <col min="7804" max="7805" width="22.28515625" style="3" bestFit="1" customWidth="1"/>
    <col min="7806" max="7806" width="20.7109375" style="3" bestFit="1" customWidth="1"/>
    <col min="7807" max="7807" width="24.7109375" style="3" customWidth="1"/>
    <col min="7808" max="7810" width="22" style="3" customWidth="1"/>
    <col min="7811" max="7811" width="21.85546875" style="3" customWidth="1"/>
    <col min="7812" max="7812" width="19.7109375" style="3" customWidth="1"/>
    <col min="7813" max="8014" width="9" style="3" customWidth="1"/>
    <col min="8015" max="8015" width="12.42578125" style="3" customWidth="1"/>
    <col min="8016" max="8016" width="44.140625" style="3" customWidth="1"/>
    <col min="8017" max="8019" width="16.7109375" style="3"/>
    <col min="8020" max="8020" width="12.42578125" style="3" customWidth="1"/>
    <col min="8021" max="8021" width="44.140625" style="3" customWidth="1"/>
    <col min="8022" max="8022" width="21.7109375" style="3" customWidth="1"/>
    <col min="8023" max="8026" width="21" style="3" bestFit="1" customWidth="1"/>
    <col min="8027" max="8027" width="17.5703125" style="3" bestFit="1" customWidth="1"/>
    <col min="8028" max="8029" width="16.42578125" style="3" bestFit="1" customWidth="1"/>
    <col min="8030" max="8030" width="16.7109375" style="3" customWidth="1"/>
    <col min="8031" max="8031" width="16.42578125" style="3" bestFit="1" customWidth="1"/>
    <col min="8032" max="8032" width="13.28515625" style="3" customWidth="1"/>
    <col min="8033" max="8037" width="9.85546875" style="3" bestFit="1" customWidth="1"/>
    <col min="8038" max="8052" width="17.7109375" style="3" customWidth="1"/>
    <col min="8053" max="8054" width="25.28515625" style="3" customWidth="1"/>
    <col min="8055" max="8055" width="23" style="3" bestFit="1" customWidth="1"/>
    <col min="8056" max="8056" width="22.28515625" style="3" bestFit="1" customWidth="1"/>
    <col min="8057" max="8057" width="23" style="3" bestFit="1" customWidth="1"/>
    <col min="8058" max="8058" width="24.28515625" style="3" bestFit="1" customWidth="1"/>
    <col min="8059" max="8059" width="23" style="3" bestFit="1" customWidth="1"/>
    <col min="8060" max="8061" width="22.28515625" style="3" bestFit="1" customWidth="1"/>
    <col min="8062" max="8062" width="20.7109375" style="3" bestFit="1" customWidth="1"/>
    <col min="8063" max="8063" width="24.7109375" style="3" customWidth="1"/>
    <col min="8064" max="8066" width="22" style="3" customWidth="1"/>
    <col min="8067" max="8067" width="21.85546875" style="3" customWidth="1"/>
    <col min="8068" max="8068" width="19.7109375" style="3" customWidth="1"/>
    <col min="8069" max="8270" width="9" style="3" customWidth="1"/>
    <col min="8271" max="8271" width="12.42578125" style="3" customWidth="1"/>
    <col min="8272" max="8272" width="44.140625" style="3" customWidth="1"/>
    <col min="8273" max="8275" width="16.7109375" style="3"/>
    <col min="8276" max="8276" width="12.42578125" style="3" customWidth="1"/>
    <col min="8277" max="8277" width="44.140625" style="3" customWidth="1"/>
    <col min="8278" max="8278" width="21.7109375" style="3" customWidth="1"/>
    <col min="8279" max="8282" width="21" style="3" bestFit="1" customWidth="1"/>
    <col min="8283" max="8283" width="17.5703125" style="3" bestFit="1" customWidth="1"/>
    <col min="8284" max="8285" width="16.42578125" style="3" bestFit="1" customWidth="1"/>
    <col min="8286" max="8286" width="16.7109375" style="3" customWidth="1"/>
    <col min="8287" max="8287" width="16.42578125" style="3" bestFit="1" customWidth="1"/>
    <col min="8288" max="8288" width="13.28515625" style="3" customWidth="1"/>
    <col min="8289" max="8293" width="9.85546875" style="3" bestFit="1" customWidth="1"/>
    <col min="8294" max="8308" width="17.7109375" style="3" customWidth="1"/>
    <col min="8309" max="8310" width="25.28515625" style="3" customWidth="1"/>
    <col min="8311" max="8311" width="23" style="3" bestFit="1" customWidth="1"/>
    <col min="8312" max="8312" width="22.28515625" style="3" bestFit="1" customWidth="1"/>
    <col min="8313" max="8313" width="23" style="3" bestFit="1" customWidth="1"/>
    <col min="8314" max="8314" width="24.28515625" style="3" bestFit="1" customWidth="1"/>
    <col min="8315" max="8315" width="23" style="3" bestFit="1" customWidth="1"/>
    <col min="8316" max="8317" width="22.28515625" style="3" bestFit="1" customWidth="1"/>
    <col min="8318" max="8318" width="20.7109375" style="3" bestFit="1" customWidth="1"/>
    <col min="8319" max="8319" width="24.7109375" style="3" customWidth="1"/>
    <col min="8320" max="8322" width="22" style="3" customWidth="1"/>
    <col min="8323" max="8323" width="21.85546875" style="3" customWidth="1"/>
    <col min="8324" max="8324" width="19.7109375" style="3" customWidth="1"/>
    <col min="8325" max="8526" width="9" style="3" customWidth="1"/>
    <col min="8527" max="8527" width="12.42578125" style="3" customWidth="1"/>
    <col min="8528" max="8528" width="44.140625" style="3" customWidth="1"/>
    <col min="8529" max="8531" width="16.7109375" style="3"/>
    <col min="8532" max="8532" width="12.42578125" style="3" customWidth="1"/>
    <col min="8533" max="8533" width="44.140625" style="3" customWidth="1"/>
    <col min="8534" max="8534" width="21.7109375" style="3" customWidth="1"/>
    <col min="8535" max="8538" width="21" style="3" bestFit="1" customWidth="1"/>
    <col min="8539" max="8539" width="17.5703125" style="3" bestFit="1" customWidth="1"/>
    <col min="8540" max="8541" width="16.42578125" style="3" bestFit="1" customWidth="1"/>
    <col min="8542" max="8542" width="16.7109375" style="3" customWidth="1"/>
    <col min="8543" max="8543" width="16.42578125" style="3" bestFit="1" customWidth="1"/>
    <col min="8544" max="8544" width="13.28515625" style="3" customWidth="1"/>
    <col min="8545" max="8549" width="9.85546875" style="3" bestFit="1" customWidth="1"/>
    <col min="8550" max="8564" width="17.7109375" style="3" customWidth="1"/>
    <col min="8565" max="8566" width="25.28515625" style="3" customWidth="1"/>
    <col min="8567" max="8567" width="23" style="3" bestFit="1" customWidth="1"/>
    <col min="8568" max="8568" width="22.28515625" style="3" bestFit="1" customWidth="1"/>
    <col min="8569" max="8569" width="23" style="3" bestFit="1" customWidth="1"/>
    <col min="8570" max="8570" width="24.28515625" style="3" bestFit="1" customWidth="1"/>
    <col min="8571" max="8571" width="23" style="3" bestFit="1" customWidth="1"/>
    <col min="8572" max="8573" width="22.28515625" style="3" bestFit="1" customWidth="1"/>
    <col min="8574" max="8574" width="20.7109375" style="3" bestFit="1" customWidth="1"/>
    <col min="8575" max="8575" width="24.7109375" style="3" customWidth="1"/>
    <col min="8576" max="8578" width="22" style="3" customWidth="1"/>
    <col min="8579" max="8579" width="21.85546875" style="3" customWidth="1"/>
    <col min="8580" max="8580" width="19.7109375" style="3" customWidth="1"/>
    <col min="8581" max="8782" width="9" style="3" customWidth="1"/>
    <col min="8783" max="8783" width="12.42578125" style="3" customWidth="1"/>
    <col min="8784" max="8784" width="44.140625" style="3" customWidth="1"/>
    <col min="8785" max="8787" width="16.7109375" style="3"/>
    <col min="8788" max="8788" width="12.42578125" style="3" customWidth="1"/>
    <col min="8789" max="8789" width="44.140625" style="3" customWidth="1"/>
    <col min="8790" max="8790" width="21.7109375" style="3" customWidth="1"/>
    <col min="8791" max="8794" width="21" style="3" bestFit="1" customWidth="1"/>
    <col min="8795" max="8795" width="17.5703125" style="3" bestFit="1" customWidth="1"/>
    <col min="8796" max="8797" width="16.42578125" style="3" bestFit="1" customWidth="1"/>
    <col min="8798" max="8798" width="16.7109375" style="3" customWidth="1"/>
    <col min="8799" max="8799" width="16.42578125" style="3" bestFit="1" customWidth="1"/>
    <col min="8800" max="8800" width="13.28515625" style="3" customWidth="1"/>
    <col min="8801" max="8805" width="9.85546875" style="3" bestFit="1" customWidth="1"/>
    <col min="8806" max="8820" width="17.7109375" style="3" customWidth="1"/>
    <col min="8821" max="8822" width="25.28515625" style="3" customWidth="1"/>
    <col min="8823" max="8823" width="23" style="3" bestFit="1" customWidth="1"/>
    <col min="8824" max="8824" width="22.28515625" style="3" bestFit="1" customWidth="1"/>
    <col min="8825" max="8825" width="23" style="3" bestFit="1" customWidth="1"/>
    <col min="8826" max="8826" width="24.28515625" style="3" bestFit="1" customWidth="1"/>
    <col min="8827" max="8827" width="23" style="3" bestFit="1" customWidth="1"/>
    <col min="8828" max="8829" width="22.28515625" style="3" bestFit="1" customWidth="1"/>
    <col min="8830" max="8830" width="20.7109375" style="3" bestFit="1" customWidth="1"/>
    <col min="8831" max="8831" width="24.7109375" style="3" customWidth="1"/>
    <col min="8832" max="8834" width="22" style="3" customWidth="1"/>
    <col min="8835" max="8835" width="21.85546875" style="3" customWidth="1"/>
    <col min="8836" max="8836" width="19.7109375" style="3" customWidth="1"/>
    <col min="8837" max="9038" width="9" style="3" customWidth="1"/>
    <col min="9039" max="9039" width="12.42578125" style="3" customWidth="1"/>
    <col min="9040" max="9040" width="44.140625" style="3" customWidth="1"/>
    <col min="9041" max="9043" width="16.7109375" style="3"/>
    <col min="9044" max="9044" width="12.42578125" style="3" customWidth="1"/>
    <col min="9045" max="9045" width="44.140625" style="3" customWidth="1"/>
    <col min="9046" max="9046" width="21.7109375" style="3" customWidth="1"/>
    <col min="9047" max="9050" width="21" style="3" bestFit="1" customWidth="1"/>
    <col min="9051" max="9051" width="17.5703125" style="3" bestFit="1" customWidth="1"/>
    <col min="9052" max="9053" width="16.42578125" style="3" bestFit="1" customWidth="1"/>
    <col min="9054" max="9054" width="16.7109375" style="3" customWidth="1"/>
    <col min="9055" max="9055" width="16.42578125" style="3" bestFit="1" customWidth="1"/>
    <col min="9056" max="9056" width="13.28515625" style="3" customWidth="1"/>
    <col min="9057" max="9061" width="9.85546875" style="3" bestFit="1" customWidth="1"/>
    <col min="9062" max="9076" width="17.7109375" style="3" customWidth="1"/>
    <col min="9077" max="9078" width="25.28515625" style="3" customWidth="1"/>
    <col min="9079" max="9079" width="23" style="3" bestFit="1" customWidth="1"/>
    <col min="9080" max="9080" width="22.28515625" style="3" bestFit="1" customWidth="1"/>
    <col min="9081" max="9081" width="23" style="3" bestFit="1" customWidth="1"/>
    <col min="9082" max="9082" width="24.28515625" style="3" bestFit="1" customWidth="1"/>
    <col min="9083" max="9083" width="23" style="3" bestFit="1" customWidth="1"/>
    <col min="9084" max="9085" width="22.28515625" style="3" bestFit="1" customWidth="1"/>
    <col min="9086" max="9086" width="20.7109375" style="3" bestFit="1" customWidth="1"/>
    <col min="9087" max="9087" width="24.7109375" style="3" customWidth="1"/>
    <col min="9088" max="9090" width="22" style="3" customWidth="1"/>
    <col min="9091" max="9091" width="21.85546875" style="3" customWidth="1"/>
    <col min="9092" max="9092" width="19.7109375" style="3" customWidth="1"/>
    <col min="9093" max="9294" width="9" style="3" customWidth="1"/>
    <col min="9295" max="9295" width="12.42578125" style="3" customWidth="1"/>
    <col min="9296" max="9296" width="44.140625" style="3" customWidth="1"/>
    <col min="9297" max="9299" width="16.7109375" style="3"/>
    <col min="9300" max="9300" width="12.42578125" style="3" customWidth="1"/>
    <col min="9301" max="9301" width="44.140625" style="3" customWidth="1"/>
    <col min="9302" max="9302" width="21.7109375" style="3" customWidth="1"/>
    <col min="9303" max="9306" width="21" style="3" bestFit="1" customWidth="1"/>
    <col min="9307" max="9307" width="17.5703125" style="3" bestFit="1" customWidth="1"/>
    <col min="9308" max="9309" width="16.42578125" style="3" bestFit="1" customWidth="1"/>
    <col min="9310" max="9310" width="16.7109375" style="3" customWidth="1"/>
    <col min="9311" max="9311" width="16.42578125" style="3" bestFit="1" customWidth="1"/>
    <col min="9312" max="9312" width="13.28515625" style="3" customWidth="1"/>
    <col min="9313" max="9317" width="9.85546875" style="3" bestFit="1" customWidth="1"/>
    <col min="9318" max="9332" width="17.7109375" style="3" customWidth="1"/>
    <col min="9333" max="9334" width="25.28515625" style="3" customWidth="1"/>
    <col min="9335" max="9335" width="23" style="3" bestFit="1" customWidth="1"/>
    <col min="9336" max="9336" width="22.28515625" style="3" bestFit="1" customWidth="1"/>
    <col min="9337" max="9337" width="23" style="3" bestFit="1" customWidth="1"/>
    <col min="9338" max="9338" width="24.28515625" style="3" bestFit="1" customWidth="1"/>
    <col min="9339" max="9339" width="23" style="3" bestFit="1" customWidth="1"/>
    <col min="9340" max="9341" width="22.28515625" style="3" bestFit="1" customWidth="1"/>
    <col min="9342" max="9342" width="20.7109375" style="3" bestFit="1" customWidth="1"/>
    <col min="9343" max="9343" width="24.7109375" style="3" customWidth="1"/>
    <col min="9344" max="9346" width="22" style="3" customWidth="1"/>
    <col min="9347" max="9347" width="21.85546875" style="3" customWidth="1"/>
    <col min="9348" max="9348" width="19.7109375" style="3" customWidth="1"/>
    <col min="9349" max="9550" width="9" style="3" customWidth="1"/>
    <col min="9551" max="9551" width="12.42578125" style="3" customWidth="1"/>
    <col min="9552" max="9552" width="44.140625" style="3" customWidth="1"/>
    <col min="9553" max="9555" width="16.7109375" style="3"/>
    <col min="9556" max="9556" width="12.42578125" style="3" customWidth="1"/>
    <col min="9557" max="9557" width="44.140625" style="3" customWidth="1"/>
    <col min="9558" max="9558" width="21.7109375" style="3" customWidth="1"/>
    <col min="9559" max="9562" width="21" style="3" bestFit="1" customWidth="1"/>
    <col min="9563" max="9563" width="17.5703125" style="3" bestFit="1" customWidth="1"/>
    <col min="9564" max="9565" width="16.42578125" style="3" bestFit="1" customWidth="1"/>
    <col min="9566" max="9566" width="16.7109375" style="3" customWidth="1"/>
    <col min="9567" max="9567" width="16.42578125" style="3" bestFit="1" customWidth="1"/>
    <col min="9568" max="9568" width="13.28515625" style="3" customWidth="1"/>
    <col min="9569" max="9573" width="9.85546875" style="3" bestFit="1" customWidth="1"/>
    <col min="9574" max="9588" width="17.7109375" style="3" customWidth="1"/>
    <col min="9589" max="9590" width="25.28515625" style="3" customWidth="1"/>
    <col min="9591" max="9591" width="23" style="3" bestFit="1" customWidth="1"/>
    <col min="9592" max="9592" width="22.28515625" style="3" bestFit="1" customWidth="1"/>
    <col min="9593" max="9593" width="23" style="3" bestFit="1" customWidth="1"/>
    <col min="9594" max="9594" width="24.28515625" style="3" bestFit="1" customWidth="1"/>
    <col min="9595" max="9595" width="23" style="3" bestFit="1" customWidth="1"/>
    <col min="9596" max="9597" width="22.28515625" style="3" bestFit="1" customWidth="1"/>
    <col min="9598" max="9598" width="20.7109375" style="3" bestFit="1" customWidth="1"/>
    <col min="9599" max="9599" width="24.7109375" style="3" customWidth="1"/>
    <col min="9600" max="9602" width="22" style="3" customWidth="1"/>
    <col min="9603" max="9603" width="21.85546875" style="3" customWidth="1"/>
    <col min="9604" max="9604" width="19.7109375" style="3" customWidth="1"/>
    <col min="9605" max="9806" width="9" style="3" customWidth="1"/>
    <col min="9807" max="9807" width="12.42578125" style="3" customWidth="1"/>
    <col min="9808" max="9808" width="44.140625" style="3" customWidth="1"/>
    <col min="9809" max="9811" width="16.7109375" style="3"/>
    <col min="9812" max="9812" width="12.42578125" style="3" customWidth="1"/>
    <col min="9813" max="9813" width="44.140625" style="3" customWidth="1"/>
    <col min="9814" max="9814" width="21.7109375" style="3" customWidth="1"/>
    <col min="9815" max="9818" width="21" style="3" bestFit="1" customWidth="1"/>
    <col min="9819" max="9819" width="17.5703125" style="3" bestFit="1" customWidth="1"/>
    <col min="9820" max="9821" width="16.42578125" style="3" bestFit="1" customWidth="1"/>
    <col min="9822" max="9822" width="16.7109375" style="3" customWidth="1"/>
    <col min="9823" max="9823" width="16.42578125" style="3" bestFit="1" customWidth="1"/>
    <col min="9824" max="9824" width="13.28515625" style="3" customWidth="1"/>
    <col min="9825" max="9829" width="9.85546875" style="3" bestFit="1" customWidth="1"/>
    <col min="9830" max="9844" width="17.7109375" style="3" customWidth="1"/>
    <col min="9845" max="9846" width="25.28515625" style="3" customWidth="1"/>
    <col min="9847" max="9847" width="23" style="3" bestFit="1" customWidth="1"/>
    <col min="9848" max="9848" width="22.28515625" style="3" bestFit="1" customWidth="1"/>
    <col min="9849" max="9849" width="23" style="3" bestFit="1" customWidth="1"/>
    <col min="9850" max="9850" width="24.28515625" style="3" bestFit="1" customWidth="1"/>
    <col min="9851" max="9851" width="23" style="3" bestFit="1" customWidth="1"/>
    <col min="9852" max="9853" width="22.28515625" style="3" bestFit="1" customWidth="1"/>
    <col min="9854" max="9854" width="20.7109375" style="3" bestFit="1" customWidth="1"/>
    <col min="9855" max="9855" width="24.7109375" style="3" customWidth="1"/>
    <col min="9856" max="9858" width="22" style="3" customWidth="1"/>
    <col min="9859" max="9859" width="21.85546875" style="3" customWidth="1"/>
    <col min="9860" max="9860" width="19.7109375" style="3" customWidth="1"/>
    <col min="9861" max="10062" width="9" style="3" customWidth="1"/>
    <col min="10063" max="10063" width="12.42578125" style="3" customWidth="1"/>
    <col min="10064" max="10064" width="44.140625" style="3" customWidth="1"/>
    <col min="10065" max="10067" width="16.7109375" style="3"/>
    <col min="10068" max="10068" width="12.42578125" style="3" customWidth="1"/>
    <col min="10069" max="10069" width="44.140625" style="3" customWidth="1"/>
    <col min="10070" max="10070" width="21.7109375" style="3" customWidth="1"/>
    <col min="10071" max="10074" width="21" style="3" bestFit="1" customWidth="1"/>
    <col min="10075" max="10075" width="17.5703125" style="3" bestFit="1" customWidth="1"/>
    <col min="10076" max="10077" width="16.42578125" style="3" bestFit="1" customWidth="1"/>
    <col min="10078" max="10078" width="16.7109375" style="3" customWidth="1"/>
    <col min="10079" max="10079" width="16.42578125" style="3" bestFit="1" customWidth="1"/>
    <col min="10080" max="10080" width="13.28515625" style="3" customWidth="1"/>
    <col min="10081" max="10085" width="9.85546875" style="3" bestFit="1" customWidth="1"/>
    <col min="10086" max="10100" width="17.7109375" style="3" customWidth="1"/>
    <col min="10101" max="10102" width="25.28515625" style="3" customWidth="1"/>
    <col min="10103" max="10103" width="23" style="3" bestFit="1" customWidth="1"/>
    <col min="10104" max="10104" width="22.28515625" style="3" bestFit="1" customWidth="1"/>
    <col min="10105" max="10105" width="23" style="3" bestFit="1" customWidth="1"/>
    <col min="10106" max="10106" width="24.28515625" style="3" bestFit="1" customWidth="1"/>
    <col min="10107" max="10107" width="23" style="3" bestFit="1" customWidth="1"/>
    <col min="10108" max="10109" width="22.28515625" style="3" bestFit="1" customWidth="1"/>
    <col min="10110" max="10110" width="20.7109375" style="3" bestFit="1" customWidth="1"/>
    <col min="10111" max="10111" width="24.7109375" style="3" customWidth="1"/>
    <col min="10112" max="10114" width="22" style="3" customWidth="1"/>
    <col min="10115" max="10115" width="21.85546875" style="3" customWidth="1"/>
    <col min="10116" max="10116" width="19.7109375" style="3" customWidth="1"/>
    <col min="10117" max="10318" width="9" style="3" customWidth="1"/>
    <col min="10319" max="10319" width="12.42578125" style="3" customWidth="1"/>
    <col min="10320" max="10320" width="44.140625" style="3" customWidth="1"/>
    <col min="10321" max="10323" width="16.7109375" style="3"/>
    <col min="10324" max="10324" width="12.42578125" style="3" customWidth="1"/>
    <col min="10325" max="10325" width="44.140625" style="3" customWidth="1"/>
    <col min="10326" max="10326" width="21.7109375" style="3" customWidth="1"/>
    <col min="10327" max="10330" width="21" style="3" bestFit="1" customWidth="1"/>
    <col min="10331" max="10331" width="17.5703125" style="3" bestFit="1" customWidth="1"/>
    <col min="10332" max="10333" width="16.42578125" style="3" bestFit="1" customWidth="1"/>
    <col min="10334" max="10334" width="16.7109375" style="3" customWidth="1"/>
    <col min="10335" max="10335" width="16.42578125" style="3" bestFit="1" customWidth="1"/>
    <col min="10336" max="10336" width="13.28515625" style="3" customWidth="1"/>
    <col min="10337" max="10341" width="9.85546875" style="3" bestFit="1" customWidth="1"/>
    <col min="10342" max="10356" width="17.7109375" style="3" customWidth="1"/>
    <col min="10357" max="10358" width="25.28515625" style="3" customWidth="1"/>
    <col min="10359" max="10359" width="23" style="3" bestFit="1" customWidth="1"/>
    <col min="10360" max="10360" width="22.28515625" style="3" bestFit="1" customWidth="1"/>
    <col min="10361" max="10361" width="23" style="3" bestFit="1" customWidth="1"/>
    <col min="10362" max="10362" width="24.28515625" style="3" bestFit="1" customWidth="1"/>
    <col min="10363" max="10363" width="23" style="3" bestFit="1" customWidth="1"/>
    <col min="10364" max="10365" width="22.28515625" style="3" bestFit="1" customWidth="1"/>
    <col min="10366" max="10366" width="20.7109375" style="3" bestFit="1" customWidth="1"/>
    <col min="10367" max="10367" width="24.7109375" style="3" customWidth="1"/>
    <col min="10368" max="10370" width="22" style="3" customWidth="1"/>
    <col min="10371" max="10371" width="21.85546875" style="3" customWidth="1"/>
    <col min="10372" max="10372" width="19.7109375" style="3" customWidth="1"/>
    <col min="10373" max="10574" width="9" style="3" customWidth="1"/>
    <col min="10575" max="10575" width="12.42578125" style="3" customWidth="1"/>
    <col min="10576" max="10576" width="44.140625" style="3" customWidth="1"/>
    <col min="10577" max="10579" width="16.7109375" style="3"/>
    <col min="10580" max="10580" width="12.42578125" style="3" customWidth="1"/>
    <col min="10581" max="10581" width="44.140625" style="3" customWidth="1"/>
    <col min="10582" max="10582" width="21.7109375" style="3" customWidth="1"/>
    <col min="10583" max="10586" width="21" style="3" bestFit="1" customWidth="1"/>
    <col min="10587" max="10587" width="17.5703125" style="3" bestFit="1" customWidth="1"/>
    <col min="10588" max="10589" width="16.42578125" style="3" bestFit="1" customWidth="1"/>
    <col min="10590" max="10590" width="16.7109375" style="3" customWidth="1"/>
    <col min="10591" max="10591" width="16.42578125" style="3" bestFit="1" customWidth="1"/>
    <col min="10592" max="10592" width="13.28515625" style="3" customWidth="1"/>
    <col min="10593" max="10597" width="9.85546875" style="3" bestFit="1" customWidth="1"/>
    <col min="10598" max="10612" width="17.7109375" style="3" customWidth="1"/>
    <col min="10613" max="10614" width="25.28515625" style="3" customWidth="1"/>
    <col min="10615" max="10615" width="23" style="3" bestFit="1" customWidth="1"/>
    <col min="10616" max="10616" width="22.28515625" style="3" bestFit="1" customWidth="1"/>
    <col min="10617" max="10617" width="23" style="3" bestFit="1" customWidth="1"/>
    <col min="10618" max="10618" width="24.28515625" style="3" bestFit="1" customWidth="1"/>
    <col min="10619" max="10619" width="23" style="3" bestFit="1" customWidth="1"/>
    <col min="10620" max="10621" width="22.28515625" style="3" bestFit="1" customWidth="1"/>
    <col min="10622" max="10622" width="20.7109375" style="3" bestFit="1" customWidth="1"/>
    <col min="10623" max="10623" width="24.7109375" style="3" customWidth="1"/>
    <col min="10624" max="10626" width="22" style="3" customWidth="1"/>
    <col min="10627" max="10627" width="21.85546875" style="3" customWidth="1"/>
    <col min="10628" max="10628" width="19.7109375" style="3" customWidth="1"/>
    <col min="10629" max="10830" width="9" style="3" customWidth="1"/>
    <col min="10831" max="10831" width="12.42578125" style="3" customWidth="1"/>
    <col min="10832" max="10832" width="44.140625" style="3" customWidth="1"/>
    <col min="10833" max="10835" width="16.7109375" style="3"/>
    <col min="10836" max="10836" width="12.42578125" style="3" customWidth="1"/>
    <col min="10837" max="10837" width="44.140625" style="3" customWidth="1"/>
    <col min="10838" max="10838" width="21.7109375" style="3" customWidth="1"/>
    <col min="10839" max="10842" width="21" style="3" bestFit="1" customWidth="1"/>
    <col min="10843" max="10843" width="17.5703125" style="3" bestFit="1" customWidth="1"/>
    <col min="10844" max="10845" width="16.42578125" style="3" bestFit="1" customWidth="1"/>
    <col min="10846" max="10846" width="16.7109375" style="3" customWidth="1"/>
    <col min="10847" max="10847" width="16.42578125" style="3" bestFit="1" customWidth="1"/>
    <col min="10848" max="10848" width="13.28515625" style="3" customWidth="1"/>
    <col min="10849" max="10853" width="9.85546875" style="3" bestFit="1" customWidth="1"/>
    <col min="10854" max="10868" width="17.7109375" style="3" customWidth="1"/>
    <col min="10869" max="10870" width="25.28515625" style="3" customWidth="1"/>
    <col min="10871" max="10871" width="23" style="3" bestFit="1" customWidth="1"/>
    <col min="10872" max="10872" width="22.28515625" style="3" bestFit="1" customWidth="1"/>
    <col min="10873" max="10873" width="23" style="3" bestFit="1" customWidth="1"/>
    <col min="10874" max="10874" width="24.28515625" style="3" bestFit="1" customWidth="1"/>
    <col min="10875" max="10875" width="23" style="3" bestFit="1" customWidth="1"/>
    <col min="10876" max="10877" width="22.28515625" style="3" bestFit="1" customWidth="1"/>
    <col min="10878" max="10878" width="20.7109375" style="3" bestFit="1" customWidth="1"/>
    <col min="10879" max="10879" width="24.7109375" style="3" customWidth="1"/>
    <col min="10880" max="10882" width="22" style="3" customWidth="1"/>
    <col min="10883" max="10883" width="21.85546875" style="3" customWidth="1"/>
    <col min="10884" max="10884" width="19.7109375" style="3" customWidth="1"/>
    <col min="10885" max="11086" width="9" style="3" customWidth="1"/>
    <col min="11087" max="11087" width="12.42578125" style="3" customWidth="1"/>
    <col min="11088" max="11088" width="44.140625" style="3" customWidth="1"/>
    <col min="11089" max="11091" width="16.7109375" style="3"/>
    <col min="11092" max="11092" width="12.42578125" style="3" customWidth="1"/>
    <col min="11093" max="11093" width="44.140625" style="3" customWidth="1"/>
    <col min="11094" max="11094" width="21.7109375" style="3" customWidth="1"/>
    <col min="11095" max="11098" width="21" style="3" bestFit="1" customWidth="1"/>
    <col min="11099" max="11099" width="17.5703125" style="3" bestFit="1" customWidth="1"/>
    <col min="11100" max="11101" width="16.42578125" style="3" bestFit="1" customWidth="1"/>
    <col min="11102" max="11102" width="16.7109375" style="3" customWidth="1"/>
    <col min="11103" max="11103" width="16.42578125" style="3" bestFit="1" customWidth="1"/>
    <col min="11104" max="11104" width="13.28515625" style="3" customWidth="1"/>
    <col min="11105" max="11109" width="9.85546875" style="3" bestFit="1" customWidth="1"/>
    <col min="11110" max="11124" width="17.7109375" style="3" customWidth="1"/>
    <col min="11125" max="11126" width="25.28515625" style="3" customWidth="1"/>
    <col min="11127" max="11127" width="23" style="3" bestFit="1" customWidth="1"/>
    <col min="11128" max="11128" width="22.28515625" style="3" bestFit="1" customWidth="1"/>
    <col min="11129" max="11129" width="23" style="3" bestFit="1" customWidth="1"/>
    <col min="11130" max="11130" width="24.28515625" style="3" bestFit="1" customWidth="1"/>
    <col min="11131" max="11131" width="23" style="3" bestFit="1" customWidth="1"/>
    <col min="11132" max="11133" width="22.28515625" style="3" bestFit="1" customWidth="1"/>
    <col min="11134" max="11134" width="20.7109375" style="3" bestFit="1" customWidth="1"/>
    <col min="11135" max="11135" width="24.7109375" style="3" customWidth="1"/>
    <col min="11136" max="11138" width="22" style="3" customWidth="1"/>
    <col min="11139" max="11139" width="21.85546875" style="3" customWidth="1"/>
    <col min="11140" max="11140" width="19.7109375" style="3" customWidth="1"/>
    <col min="11141" max="11342" width="9" style="3" customWidth="1"/>
    <col min="11343" max="11343" width="12.42578125" style="3" customWidth="1"/>
    <col min="11344" max="11344" width="44.140625" style="3" customWidth="1"/>
    <col min="11345" max="11347" width="16.7109375" style="3"/>
    <col min="11348" max="11348" width="12.42578125" style="3" customWidth="1"/>
    <col min="11349" max="11349" width="44.140625" style="3" customWidth="1"/>
    <col min="11350" max="11350" width="21.7109375" style="3" customWidth="1"/>
    <col min="11351" max="11354" width="21" style="3" bestFit="1" customWidth="1"/>
    <col min="11355" max="11355" width="17.5703125" style="3" bestFit="1" customWidth="1"/>
    <col min="11356" max="11357" width="16.42578125" style="3" bestFit="1" customWidth="1"/>
    <col min="11358" max="11358" width="16.7109375" style="3" customWidth="1"/>
    <col min="11359" max="11359" width="16.42578125" style="3" bestFit="1" customWidth="1"/>
    <col min="11360" max="11360" width="13.28515625" style="3" customWidth="1"/>
    <col min="11361" max="11365" width="9.85546875" style="3" bestFit="1" customWidth="1"/>
    <col min="11366" max="11380" width="17.7109375" style="3" customWidth="1"/>
    <col min="11381" max="11382" width="25.28515625" style="3" customWidth="1"/>
    <col min="11383" max="11383" width="23" style="3" bestFit="1" customWidth="1"/>
    <col min="11384" max="11384" width="22.28515625" style="3" bestFit="1" customWidth="1"/>
    <col min="11385" max="11385" width="23" style="3" bestFit="1" customWidth="1"/>
    <col min="11386" max="11386" width="24.28515625" style="3" bestFit="1" customWidth="1"/>
    <col min="11387" max="11387" width="23" style="3" bestFit="1" customWidth="1"/>
    <col min="11388" max="11389" width="22.28515625" style="3" bestFit="1" customWidth="1"/>
    <col min="11390" max="11390" width="20.7109375" style="3" bestFit="1" customWidth="1"/>
    <col min="11391" max="11391" width="24.7109375" style="3" customWidth="1"/>
    <col min="11392" max="11394" width="22" style="3" customWidth="1"/>
    <col min="11395" max="11395" width="21.85546875" style="3" customWidth="1"/>
    <col min="11396" max="11396" width="19.7109375" style="3" customWidth="1"/>
    <col min="11397" max="11598" width="9" style="3" customWidth="1"/>
    <col min="11599" max="11599" width="12.42578125" style="3" customWidth="1"/>
    <col min="11600" max="11600" width="44.140625" style="3" customWidth="1"/>
    <col min="11601" max="11603" width="16.7109375" style="3"/>
    <col min="11604" max="11604" width="12.42578125" style="3" customWidth="1"/>
    <col min="11605" max="11605" width="44.140625" style="3" customWidth="1"/>
    <col min="11606" max="11606" width="21.7109375" style="3" customWidth="1"/>
    <col min="11607" max="11610" width="21" style="3" bestFit="1" customWidth="1"/>
    <col min="11611" max="11611" width="17.5703125" style="3" bestFit="1" customWidth="1"/>
    <col min="11612" max="11613" width="16.42578125" style="3" bestFit="1" customWidth="1"/>
    <col min="11614" max="11614" width="16.7109375" style="3" customWidth="1"/>
    <col min="11615" max="11615" width="16.42578125" style="3" bestFit="1" customWidth="1"/>
    <col min="11616" max="11616" width="13.28515625" style="3" customWidth="1"/>
    <col min="11617" max="11621" width="9.85546875" style="3" bestFit="1" customWidth="1"/>
    <col min="11622" max="11636" width="17.7109375" style="3" customWidth="1"/>
    <col min="11637" max="11638" width="25.28515625" style="3" customWidth="1"/>
    <col min="11639" max="11639" width="23" style="3" bestFit="1" customWidth="1"/>
    <col min="11640" max="11640" width="22.28515625" style="3" bestFit="1" customWidth="1"/>
    <col min="11641" max="11641" width="23" style="3" bestFit="1" customWidth="1"/>
    <col min="11642" max="11642" width="24.28515625" style="3" bestFit="1" customWidth="1"/>
    <col min="11643" max="11643" width="23" style="3" bestFit="1" customWidth="1"/>
    <col min="11644" max="11645" width="22.28515625" style="3" bestFit="1" customWidth="1"/>
    <col min="11646" max="11646" width="20.7109375" style="3" bestFit="1" customWidth="1"/>
    <col min="11647" max="11647" width="24.7109375" style="3" customWidth="1"/>
    <col min="11648" max="11650" width="22" style="3" customWidth="1"/>
    <col min="11651" max="11651" width="21.85546875" style="3" customWidth="1"/>
    <col min="11652" max="11652" width="19.7109375" style="3" customWidth="1"/>
    <col min="11653" max="11854" width="9" style="3" customWidth="1"/>
    <col min="11855" max="11855" width="12.42578125" style="3" customWidth="1"/>
    <col min="11856" max="11856" width="44.140625" style="3" customWidth="1"/>
    <col min="11857" max="11859" width="16.7109375" style="3"/>
    <col min="11860" max="11860" width="12.42578125" style="3" customWidth="1"/>
    <col min="11861" max="11861" width="44.140625" style="3" customWidth="1"/>
    <col min="11862" max="11862" width="21.7109375" style="3" customWidth="1"/>
    <col min="11863" max="11866" width="21" style="3" bestFit="1" customWidth="1"/>
    <col min="11867" max="11867" width="17.5703125" style="3" bestFit="1" customWidth="1"/>
    <col min="11868" max="11869" width="16.42578125" style="3" bestFit="1" customWidth="1"/>
    <col min="11870" max="11870" width="16.7109375" style="3" customWidth="1"/>
    <col min="11871" max="11871" width="16.42578125" style="3" bestFit="1" customWidth="1"/>
    <col min="11872" max="11872" width="13.28515625" style="3" customWidth="1"/>
    <col min="11873" max="11877" width="9.85546875" style="3" bestFit="1" customWidth="1"/>
    <col min="11878" max="11892" width="17.7109375" style="3" customWidth="1"/>
    <col min="11893" max="11894" width="25.28515625" style="3" customWidth="1"/>
    <col min="11895" max="11895" width="23" style="3" bestFit="1" customWidth="1"/>
    <col min="11896" max="11896" width="22.28515625" style="3" bestFit="1" customWidth="1"/>
    <col min="11897" max="11897" width="23" style="3" bestFit="1" customWidth="1"/>
    <col min="11898" max="11898" width="24.28515625" style="3" bestFit="1" customWidth="1"/>
    <col min="11899" max="11899" width="23" style="3" bestFit="1" customWidth="1"/>
    <col min="11900" max="11901" width="22.28515625" style="3" bestFit="1" customWidth="1"/>
    <col min="11902" max="11902" width="20.7109375" style="3" bestFit="1" customWidth="1"/>
    <col min="11903" max="11903" width="24.7109375" style="3" customWidth="1"/>
    <col min="11904" max="11906" width="22" style="3" customWidth="1"/>
    <col min="11907" max="11907" width="21.85546875" style="3" customWidth="1"/>
    <col min="11908" max="11908" width="19.7109375" style="3" customWidth="1"/>
    <col min="11909" max="12110" width="9" style="3" customWidth="1"/>
    <col min="12111" max="12111" width="12.42578125" style="3" customWidth="1"/>
    <col min="12112" max="12112" width="44.140625" style="3" customWidth="1"/>
    <col min="12113" max="12115" width="16.7109375" style="3"/>
    <col min="12116" max="12116" width="12.42578125" style="3" customWidth="1"/>
    <col min="12117" max="12117" width="44.140625" style="3" customWidth="1"/>
    <col min="12118" max="12118" width="21.7109375" style="3" customWidth="1"/>
    <col min="12119" max="12122" width="21" style="3" bestFit="1" customWidth="1"/>
    <col min="12123" max="12123" width="17.5703125" style="3" bestFit="1" customWidth="1"/>
    <col min="12124" max="12125" width="16.42578125" style="3" bestFit="1" customWidth="1"/>
    <col min="12126" max="12126" width="16.7109375" style="3" customWidth="1"/>
    <col min="12127" max="12127" width="16.42578125" style="3" bestFit="1" customWidth="1"/>
    <col min="12128" max="12128" width="13.28515625" style="3" customWidth="1"/>
    <col min="12129" max="12133" width="9.85546875" style="3" bestFit="1" customWidth="1"/>
    <col min="12134" max="12148" width="17.7109375" style="3" customWidth="1"/>
    <col min="12149" max="12150" width="25.28515625" style="3" customWidth="1"/>
    <col min="12151" max="12151" width="23" style="3" bestFit="1" customWidth="1"/>
    <col min="12152" max="12152" width="22.28515625" style="3" bestFit="1" customWidth="1"/>
    <col min="12153" max="12153" width="23" style="3" bestFit="1" customWidth="1"/>
    <col min="12154" max="12154" width="24.28515625" style="3" bestFit="1" customWidth="1"/>
    <col min="12155" max="12155" width="23" style="3" bestFit="1" customWidth="1"/>
    <col min="12156" max="12157" width="22.28515625" style="3" bestFit="1" customWidth="1"/>
    <col min="12158" max="12158" width="20.7109375" style="3" bestFit="1" customWidth="1"/>
    <col min="12159" max="12159" width="24.7109375" style="3" customWidth="1"/>
    <col min="12160" max="12162" width="22" style="3" customWidth="1"/>
    <col min="12163" max="12163" width="21.85546875" style="3" customWidth="1"/>
    <col min="12164" max="12164" width="19.7109375" style="3" customWidth="1"/>
    <col min="12165" max="12366" width="9" style="3" customWidth="1"/>
    <col min="12367" max="12367" width="12.42578125" style="3" customWidth="1"/>
    <col min="12368" max="12368" width="44.140625" style="3" customWidth="1"/>
    <col min="12369" max="12371" width="16.7109375" style="3"/>
    <col min="12372" max="12372" width="12.42578125" style="3" customWidth="1"/>
    <col min="12373" max="12373" width="44.140625" style="3" customWidth="1"/>
    <col min="12374" max="12374" width="21.7109375" style="3" customWidth="1"/>
    <col min="12375" max="12378" width="21" style="3" bestFit="1" customWidth="1"/>
    <col min="12379" max="12379" width="17.5703125" style="3" bestFit="1" customWidth="1"/>
    <col min="12380" max="12381" width="16.42578125" style="3" bestFit="1" customWidth="1"/>
    <col min="12382" max="12382" width="16.7109375" style="3" customWidth="1"/>
    <col min="12383" max="12383" width="16.42578125" style="3" bestFit="1" customWidth="1"/>
    <col min="12384" max="12384" width="13.28515625" style="3" customWidth="1"/>
    <col min="12385" max="12389" width="9.85546875" style="3" bestFit="1" customWidth="1"/>
    <col min="12390" max="12404" width="17.7109375" style="3" customWidth="1"/>
    <col min="12405" max="12406" width="25.28515625" style="3" customWidth="1"/>
    <col min="12407" max="12407" width="23" style="3" bestFit="1" customWidth="1"/>
    <col min="12408" max="12408" width="22.28515625" style="3" bestFit="1" customWidth="1"/>
    <col min="12409" max="12409" width="23" style="3" bestFit="1" customWidth="1"/>
    <col min="12410" max="12410" width="24.28515625" style="3" bestFit="1" customWidth="1"/>
    <col min="12411" max="12411" width="23" style="3" bestFit="1" customWidth="1"/>
    <col min="12412" max="12413" width="22.28515625" style="3" bestFit="1" customWidth="1"/>
    <col min="12414" max="12414" width="20.7109375" style="3" bestFit="1" customWidth="1"/>
    <col min="12415" max="12415" width="24.7109375" style="3" customWidth="1"/>
    <col min="12416" max="12418" width="22" style="3" customWidth="1"/>
    <col min="12419" max="12419" width="21.85546875" style="3" customWidth="1"/>
    <col min="12420" max="12420" width="19.7109375" style="3" customWidth="1"/>
    <col min="12421" max="12622" width="9" style="3" customWidth="1"/>
    <col min="12623" max="12623" width="12.42578125" style="3" customWidth="1"/>
    <col min="12624" max="12624" width="44.140625" style="3" customWidth="1"/>
    <col min="12625" max="12627" width="16.7109375" style="3"/>
    <col min="12628" max="12628" width="12.42578125" style="3" customWidth="1"/>
    <col min="12629" max="12629" width="44.140625" style="3" customWidth="1"/>
    <col min="12630" max="12630" width="21.7109375" style="3" customWidth="1"/>
    <col min="12631" max="12634" width="21" style="3" bestFit="1" customWidth="1"/>
    <col min="12635" max="12635" width="17.5703125" style="3" bestFit="1" customWidth="1"/>
    <col min="12636" max="12637" width="16.42578125" style="3" bestFit="1" customWidth="1"/>
    <col min="12638" max="12638" width="16.7109375" style="3" customWidth="1"/>
    <col min="12639" max="12639" width="16.42578125" style="3" bestFit="1" customWidth="1"/>
    <col min="12640" max="12640" width="13.28515625" style="3" customWidth="1"/>
    <col min="12641" max="12645" width="9.85546875" style="3" bestFit="1" customWidth="1"/>
    <col min="12646" max="12660" width="17.7109375" style="3" customWidth="1"/>
    <col min="12661" max="12662" width="25.28515625" style="3" customWidth="1"/>
    <col min="12663" max="12663" width="23" style="3" bestFit="1" customWidth="1"/>
    <col min="12664" max="12664" width="22.28515625" style="3" bestFit="1" customWidth="1"/>
    <col min="12665" max="12665" width="23" style="3" bestFit="1" customWidth="1"/>
    <col min="12666" max="12666" width="24.28515625" style="3" bestFit="1" customWidth="1"/>
    <col min="12667" max="12667" width="23" style="3" bestFit="1" customWidth="1"/>
    <col min="12668" max="12669" width="22.28515625" style="3" bestFit="1" customWidth="1"/>
    <col min="12670" max="12670" width="20.7109375" style="3" bestFit="1" customWidth="1"/>
    <col min="12671" max="12671" width="24.7109375" style="3" customWidth="1"/>
    <col min="12672" max="12674" width="22" style="3" customWidth="1"/>
    <col min="12675" max="12675" width="21.85546875" style="3" customWidth="1"/>
    <col min="12676" max="12676" width="19.7109375" style="3" customWidth="1"/>
    <col min="12677" max="12878" width="9" style="3" customWidth="1"/>
    <col min="12879" max="12879" width="12.42578125" style="3" customWidth="1"/>
    <col min="12880" max="12880" width="44.140625" style="3" customWidth="1"/>
    <col min="12881" max="12883" width="16.7109375" style="3"/>
    <col min="12884" max="12884" width="12.42578125" style="3" customWidth="1"/>
    <col min="12885" max="12885" width="44.140625" style="3" customWidth="1"/>
    <col min="12886" max="12886" width="21.7109375" style="3" customWidth="1"/>
    <col min="12887" max="12890" width="21" style="3" bestFit="1" customWidth="1"/>
    <col min="12891" max="12891" width="17.5703125" style="3" bestFit="1" customWidth="1"/>
    <col min="12892" max="12893" width="16.42578125" style="3" bestFit="1" customWidth="1"/>
    <col min="12894" max="12894" width="16.7109375" style="3" customWidth="1"/>
    <col min="12895" max="12895" width="16.42578125" style="3" bestFit="1" customWidth="1"/>
    <col min="12896" max="12896" width="13.28515625" style="3" customWidth="1"/>
    <col min="12897" max="12901" width="9.85546875" style="3" bestFit="1" customWidth="1"/>
    <col min="12902" max="12916" width="17.7109375" style="3" customWidth="1"/>
    <col min="12917" max="12918" width="25.28515625" style="3" customWidth="1"/>
    <col min="12919" max="12919" width="23" style="3" bestFit="1" customWidth="1"/>
    <col min="12920" max="12920" width="22.28515625" style="3" bestFit="1" customWidth="1"/>
    <col min="12921" max="12921" width="23" style="3" bestFit="1" customWidth="1"/>
    <col min="12922" max="12922" width="24.28515625" style="3" bestFit="1" customWidth="1"/>
    <col min="12923" max="12923" width="23" style="3" bestFit="1" customWidth="1"/>
    <col min="12924" max="12925" width="22.28515625" style="3" bestFit="1" customWidth="1"/>
    <col min="12926" max="12926" width="20.7109375" style="3" bestFit="1" customWidth="1"/>
    <col min="12927" max="12927" width="24.7109375" style="3" customWidth="1"/>
    <col min="12928" max="12930" width="22" style="3" customWidth="1"/>
    <col min="12931" max="12931" width="21.85546875" style="3" customWidth="1"/>
    <col min="12932" max="12932" width="19.7109375" style="3" customWidth="1"/>
    <col min="12933" max="13134" width="9" style="3" customWidth="1"/>
    <col min="13135" max="13135" width="12.42578125" style="3" customWidth="1"/>
    <col min="13136" max="13136" width="44.140625" style="3" customWidth="1"/>
    <col min="13137" max="13139" width="16.7109375" style="3"/>
    <col min="13140" max="13140" width="12.42578125" style="3" customWidth="1"/>
    <col min="13141" max="13141" width="44.140625" style="3" customWidth="1"/>
    <col min="13142" max="13142" width="21.7109375" style="3" customWidth="1"/>
    <col min="13143" max="13146" width="21" style="3" bestFit="1" customWidth="1"/>
    <col min="13147" max="13147" width="17.5703125" style="3" bestFit="1" customWidth="1"/>
    <col min="13148" max="13149" width="16.42578125" style="3" bestFit="1" customWidth="1"/>
    <col min="13150" max="13150" width="16.7109375" style="3" customWidth="1"/>
    <col min="13151" max="13151" width="16.42578125" style="3" bestFit="1" customWidth="1"/>
    <col min="13152" max="13152" width="13.28515625" style="3" customWidth="1"/>
    <col min="13153" max="13157" width="9.85546875" style="3" bestFit="1" customWidth="1"/>
    <col min="13158" max="13172" width="17.7109375" style="3" customWidth="1"/>
    <col min="13173" max="13174" width="25.28515625" style="3" customWidth="1"/>
    <col min="13175" max="13175" width="23" style="3" bestFit="1" customWidth="1"/>
    <col min="13176" max="13176" width="22.28515625" style="3" bestFit="1" customWidth="1"/>
    <col min="13177" max="13177" width="23" style="3" bestFit="1" customWidth="1"/>
    <col min="13178" max="13178" width="24.28515625" style="3" bestFit="1" customWidth="1"/>
    <col min="13179" max="13179" width="23" style="3" bestFit="1" customWidth="1"/>
    <col min="13180" max="13181" width="22.28515625" style="3" bestFit="1" customWidth="1"/>
    <col min="13182" max="13182" width="20.7109375" style="3" bestFit="1" customWidth="1"/>
    <col min="13183" max="13183" width="24.7109375" style="3" customWidth="1"/>
    <col min="13184" max="13186" width="22" style="3" customWidth="1"/>
    <col min="13187" max="13187" width="21.85546875" style="3" customWidth="1"/>
    <col min="13188" max="13188" width="19.7109375" style="3" customWidth="1"/>
    <col min="13189" max="13390" width="9" style="3" customWidth="1"/>
    <col min="13391" max="13391" width="12.42578125" style="3" customWidth="1"/>
    <col min="13392" max="13392" width="44.140625" style="3" customWidth="1"/>
    <col min="13393" max="13395" width="16.7109375" style="3"/>
    <col min="13396" max="13396" width="12.42578125" style="3" customWidth="1"/>
    <col min="13397" max="13397" width="44.140625" style="3" customWidth="1"/>
    <col min="13398" max="13398" width="21.7109375" style="3" customWidth="1"/>
    <col min="13399" max="13402" width="21" style="3" bestFit="1" customWidth="1"/>
    <col min="13403" max="13403" width="17.5703125" style="3" bestFit="1" customWidth="1"/>
    <col min="13404" max="13405" width="16.42578125" style="3" bestFit="1" customWidth="1"/>
    <col min="13406" max="13406" width="16.7109375" style="3" customWidth="1"/>
    <col min="13407" max="13407" width="16.42578125" style="3" bestFit="1" customWidth="1"/>
    <col min="13408" max="13408" width="13.28515625" style="3" customWidth="1"/>
    <col min="13409" max="13413" width="9.85546875" style="3" bestFit="1" customWidth="1"/>
    <col min="13414" max="13428" width="17.7109375" style="3" customWidth="1"/>
    <col min="13429" max="13430" width="25.28515625" style="3" customWidth="1"/>
    <col min="13431" max="13431" width="23" style="3" bestFit="1" customWidth="1"/>
    <col min="13432" max="13432" width="22.28515625" style="3" bestFit="1" customWidth="1"/>
    <col min="13433" max="13433" width="23" style="3" bestFit="1" customWidth="1"/>
    <col min="13434" max="13434" width="24.28515625" style="3" bestFit="1" customWidth="1"/>
    <col min="13435" max="13435" width="23" style="3" bestFit="1" customWidth="1"/>
    <col min="13436" max="13437" width="22.28515625" style="3" bestFit="1" customWidth="1"/>
    <col min="13438" max="13438" width="20.7109375" style="3" bestFit="1" customWidth="1"/>
    <col min="13439" max="13439" width="24.7109375" style="3" customWidth="1"/>
    <col min="13440" max="13442" width="22" style="3" customWidth="1"/>
    <col min="13443" max="13443" width="21.85546875" style="3" customWidth="1"/>
    <col min="13444" max="13444" width="19.7109375" style="3" customWidth="1"/>
    <col min="13445" max="13646" width="9" style="3" customWidth="1"/>
    <col min="13647" max="13647" width="12.42578125" style="3" customWidth="1"/>
    <col min="13648" max="13648" width="44.140625" style="3" customWidth="1"/>
    <col min="13649" max="13651" width="16.7109375" style="3"/>
    <col min="13652" max="13652" width="12.42578125" style="3" customWidth="1"/>
    <col min="13653" max="13653" width="44.140625" style="3" customWidth="1"/>
    <col min="13654" max="13654" width="21.7109375" style="3" customWidth="1"/>
    <col min="13655" max="13658" width="21" style="3" bestFit="1" customWidth="1"/>
    <col min="13659" max="13659" width="17.5703125" style="3" bestFit="1" customWidth="1"/>
    <col min="13660" max="13661" width="16.42578125" style="3" bestFit="1" customWidth="1"/>
    <col min="13662" max="13662" width="16.7109375" style="3" customWidth="1"/>
    <col min="13663" max="13663" width="16.42578125" style="3" bestFit="1" customWidth="1"/>
    <col min="13664" max="13664" width="13.28515625" style="3" customWidth="1"/>
    <col min="13665" max="13669" width="9.85546875" style="3" bestFit="1" customWidth="1"/>
    <col min="13670" max="13684" width="17.7109375" style="3" customWidth="1"/>
    <col min="13685" max="13686" width="25.28515625" style="3" customWidth="1"/>
    <col min="13687" max="13687" width="23" style="3" bestFit="1" customWidth="1"/>
    <col min="13688" max="13688" width="22.28515625" style="3" bestFit="1" customWidth="1"/>
    <col min="13689" max="13689" width="23" style="3" bestFit="1" customWidth="1"/>
    <col min="13690" max="13690" width="24.28515625" style="3" bestFit="1" customWidth="1"/>
    <col min="13691" max="13691" width="23" style="3" bestFit="1" customWidth="1"/>
    <col min="13692" max="13693" width="22.28515625" style="3" bestFit="1" customWidth="1"/>
    <col min="13694" max="13694" width="20.7109375" style="3" bestFit="1" customWidth="1"/>
    <col min="13695" max="13695" width="24.7109375" style="3" customWidth="1"/>
    <col min="13696" max="13698" width="22" style="3" customWidth="1"/>
    <col min="13699" max="13699" width="21.85546875" style="3" customWidth="1"/>
    <col min="13700" max="13700" width="19.7109375" style="3" customWidth="1"/>
    <col min="13701" max="13902" width="9" style="3" customWidth="1"/>
    <col min="13903" max="13903" width="12.42578125" style="3" customWidth="1"/>
    <col min="13904" max="13904" width="44.140625" style="3" customWidth="1"/>
    <col min="13905" max="13907" width="16.7109375" style="3"/>
    <col min="13908" max="13908" width="12.42578125" style="3" customWidth="1"/>
    <col min="13909" max="13909" width="44.140625" style="3" customWidth="1"/>
    <col min="13910" max="13910" width="21.7109375" style="3" customWidth="1"/>
    <col min="13911" max="13914" width="21" style="3" bestFit="1" customWidth="1"/>
    <col min="13915" max="13915" width="17.5703125" style="3" bestFit="1" customWidth="1"/>
    <col min="13916" max="13917" width="16.42578125" style="3" bestFit="1" customWidth="1"/>
    <col min="13918" max="13918" width="16.7109375" style="3" customWidth="1"/>
    <col min="13919" max="13919" width="16.42578125" style="3" bestFit="1" customWidth="1"/>
    <col min="13920" max="13920" width="13.28515625" style="3" customWidth="1"/>
    <col min="13921" max="13925" width="9.85546875" style="3" bestFit="1" customWidth="1"/>
    <col min="13926" max="13940" width="17.7109375" style="3" customWidth="1"/>
    <col min="13941" max="13942" width="25.28515625" style="3" customWidth="1"/>
    <col min="13943" max="13943" width="23" style="3" bestFit="1" customWidth="1"/>
    <col min="13944" max="13944" width="22.28515625" style="3" bestFit="1" customWidth="1"/>
    <col min="13945" max="13945" width="23" style="3" bestFit="1" customWidth="1"/>
    <col min="13946" max="13946" width="24.28515625" style="3" bestFit="1" customWidth="1"/>
    <col min="13947" max="13947" width="23" style="3" bestFit="1" customWidth="1"/>
    <col min="13948" max="13949" width="22.28515625" style="3" bestFit="1" customWidth="1"/>
    <col min="13950" max="13950" width="20.7109375" style="3" bestFit="1" customWidth="1"/>
    <col min="13951" max="13951" width="24.7109375" style="3" customWidth="1"/>
    <col min="13952" max="13954" width="22" style="3" customWidth="1"/>
    <col min="13955" max="13955" width="21.85546875" style="3" customWidth="1"/>
    <col min="13956" max="13956" width="19.7109375" style="3" customWidth="1"/>
    <col min="13957" max="14158" width="9" style="3" customWidth="1"/>
    <col min="14159" max="14159" width="12.42578125" style="3" customWidth="1"/>
    <col min="14160" max="14160" width="44.140625" style="3" customWidth="1"/>
    <col min="14161" max="14163" width="16.7109375" style="3"/>
    <col min="14164" max="14164" width="12.42578125" style="3" customWidth="1"/>
    <col min="14165" max="14165" width="44.140625" style="3" customWidth="1"/>
    <col min="14166" max="14166" width="21.7109375" style="3" customWidth="1"/>
    <col min="14167" max="14170" width="21" style="3" bestFit="1" customWidth="1"/>
    <col min="14171" max="14171" width="17.5703125" style="3" bestFit="1" customWidth="1"/>
    <col min="14172" max="14173" width="16.42578125" style="3" bestFit="1" customWidth="1"/>
    <col min="14174" max="14174" width="16.7109375" style="3" customWidth="1"/>
    <col min="14175" max="14175" width="16.42578125" style="3" bestFit="1" customWidth="1"/>
    <col min="14176" max="14176" width="13.28515625" style="3" customWidth="1"/>
    <col min="14177" max="14181" width="9.85546875" style="3" bestFit="1" customWidth="1"/>
    <col min="14182" max="14196" width="17.7109375" style="3" customWidth="1"/>
    <col min="14197" max="14198" width="25.28515625" style="3" customWidth="1"/>
    <col min="14199" max="14199" width="23" style="3" bestFit="1" customWidth="1"/>
    <col min="14200" max="14200" width="22.28515625" style="3" bestFit="1" customWidth="1"/>
    <col min="14201" max="14201" width="23" style="3" bestFit="1" customWidth="1"/>
    <col min="14202" max="14202" width="24.28515625" style="3" bestFit="1" customWidth="1"/>
    <col min="14203" max="14203" width="23" style="3" bestFit="1" customWidth="1"/>
    <col min="14204" max="14205" width="22.28515625" style="3" bestFit="1" customWidth="1"/>
    <col min="14206" max="14206" width="20.7109375" style="3" bestFit="1" customWidth="1"/>
    <col min="14207" max="14207" width="24.7109375" style="3" customWidth="1"/>
    <col min="14208" max="14210" width="22" style="3" customWidth="1"/>
    <col min="14211" max="14211" width="21.85546875" style="3" customWidth="1"/>
    <col min="14212" max="14212" width="19.7109375" style="3" customWidth="1"/>
    <col min="14213" max="14414" width="9" style="3" customWidth="1"/>
    <col min="14415" max="14415" width="12.42578125" style="3" customWidth="1"/>
    <col min="14416" max="14416" width="44.140625" style="3" customWidth="1"/>
    <col min="14417" max="14419" width="16.7109375" style="3"/>
    <col min="14420" max="14420" width="12.42578125" style="3" customWidth="1"/>
    <col min="14421" max="14421" width="44.140625" style="3" customWidth="1"/>
    <col min="14422" max="14422" width="21.7109375" style="3" customWidth="1"/>
    <col min="14423" max="14426" width="21" style="3" bestFit="1" customWidth="1"/>
    <col min="14427" max="14427" width="17.5703125" style="3" bestFit="1" customWidth="1"/>
    <col min="14428" max="14429" width="16.42578125" style="3" bestFit="1" customWidth="1"/>
    <col min="14430" max="14430" width="16.7109375" style="3" customWidth="1"/>
    <col min="14431" max="14431" width="16.42578125" style="3" bestFit="1" customWidth="1"/>
    <col min="14432" max="14432" width="13.28515625" style="3" customWidth="1"/>
    <col min="14433" max="14437" width="9.85546875" style="3" bestFit="1" customWidth="1"/>
    <col min="14438" max="14452" width="17.7109375" style="3" customWidth="1"/>
    <col min="14453" max="14454" width="25.28515625" style="3" customWidth="1"/>
    <col min="14455" max="14455" width="23" style="3" bestFit="1" customWidth="1"/>
    <col min="14456" max="14456" width="22.28515625" style="3" bestFit="1" customWidth="1"/>
    <col min="14457" max="14457" width="23" style="3" bestFit="1" customWidth="1"/>
    <col min="14458" max="14458" width="24.28515625" style="3" bestFit="1" customWidth="1"/>
    <col min="14459" max="14459" width="23" style="3" bestFit="1" customWidth="1"/>
    <col min="14460" max="14461" width="22.28515625" style="3" bestFit="1" customWidth="1"/>
    <col min="14462" max="14462" width="20.7109375" style="3" bestFit="1" customWidth="1"/>
    <col min="14463" max="14463" width="24.7109375" style="3" customWidth="1"/>
    <col min="14464" max="14466" width="22" style="3" customWidth="1"/>
    <col min="14467" max="14467" width="21.85546875" style="3" customWidth="1"/>
    <col min="14468" max="14468" width="19.7109375" style="3" customWidth="1"/>
    <col min="14469" max="14670" width="9" style="3" customWidth="1"/>
    <col min="14671" max="14671" width="12.42578125" style="3" customWidth="1"/>
    <col min="14672" max="14672" width="44.140625" style="3" customWidth="1"/>
    <col min="14673" max="14675" width="16.7109375" style="3"/>
    <col min="14676" max="14676" width="12.42578125" style="3" customWidth="1"/>
    <col min="14677" max="14677" width="44.140625" style="3" customWidth="1"/>
    <col min="14678" max="14678" width="21.7109375" style="3" customWidth="1"/>
    <col min="14679" max="14682" width="21" style="3" bestFit="1" customWidth="1"/>
    <col min="14683" max="14683" width="17.5703125" style="3" bestFit="1" customWidth="1"/>
    <col min="14684" max="14685" width="16.42578125" style="3" bestFit="1" customWidth="1"/>
    <col min="14686" max="14686" width="16.7109375" style="3" customWidth="1"/>
    <col min="14687" max="14687" width="16.42578125" style="3" bestFit="1" customWidth="1"/>
    <col min="14688" max="14688" width="13.28515625" style="3" customWidth="1"/>
    <col min="14689" max="14693" width="9.85546875" style="3" bestFit="1" customWidth="1"/>
    <col min="14694" max="14708" width="17.7109375" style="3" customWidth="1"/>
    <col min="14709" max="14710" width="25.28515625" style="3" customWidth="1"/>
    <col min="14711" max="14711" width="23" style="3" bestFit="1" customWidth="1"/>
    <col min="14712" max="14712" width="22.28515625" style="3" bestFit="1" customWidth="1"/>
    <col min="14713" max="14713" width="23" style="3" bestFit="1" customWidth="1"/>
    <col min="14714" max="14714" width="24.28515625" style="3" bestFit="1" customWidth="1"/>
    <col min="14715" max="14715" width="23" style="3" bestFit="1" customWidth="1"/>
    <col min="14716" max="14717" width="22.28515625" style="3" bestFit="1" customWidth="1"/>
    <col min="14718" max="14718" width="20.7109375" style="3" bestFit="1" customWidth="1"/>
    <col min="14719" max="14719" width="24.7109375" style="3" customWidth="1"/>
    <col min="14720" max="14722" width="22" style="3" customWidth="1"/>
    <col min="14723" max="14723" width="21.85546875" style="3" customWidth="1"/>
    <col min="14724" max="14724" width="19.7109375" style="3" customWidth="1"/>
    <col min="14725" max="14926" width="9" style="3" customWidth="1"/>
    <col min="14927" max="14927" width="12.42578125" style="3" customWidth="1"/>
    <col min="14928" max="14928" width="44.140625" style="3" customWidth="1"/>
    <col min="14929" max="14931" width="16.7109375" style="3"/>
    <col min="14932" max="14932" width="12.42578125" style="3" customWidth="1"/>
    <col min="14933" max="14933" width="44.140625" style="3" customWidth="1"/>
    <col min="14934" max="14934" width="21.7109375" style="3" customWidth="1"/>
    <col min="14935" max="14938" width="21" style="3" bestFit="1" customWidth="1"/>
    <col min="14939" max="14939" width="17.5703125" style="3" bestFit="1" customWidth="1"/>
    <col min="14940" max="14941" width="16.42578125" style="3" bestFit="1" customWidth="1"/>
    <col min="14942" max="14942" width="16.7109375" style="3" customWidth="1"/>
    <col min="14943" max="14943" width="16.42578125" style="3" bestFit="1" customWidth="1"/>
    <col min="14944" max="14944" width="13.28515625" style="3" customWidth="1"/>
    <col min="14945" max="14949" width="9.85546875" style="3" bestFit="1" customWidth="1"/>
    <col min="14950" max="14964" width="17.7109375" style="3" customWidth="1"/>
    <col min="14965" max="14966" width="25.28515625" style="3" customWidth="1"/>
    <col min="14967" max="14967" width="23" style="3" bestFit="1" customWidth="1"/>
    <col min="14968" max="14968" width="22.28515625" style="3" bestFit="1" customWidth="1"/>
    <col min="14969" max="14969" width="23" style="3" bestFit="1" customWidth="1"/>
    <col min="14970" max="14970" width="24.28515625" style="3" bestFit="1" customWidth="1"/>
    <col min="14971" max="14971" width="23" style="3" bestFit="1" customWidth="1"/>
    <col min="14972" max="14973" width="22.28515625" style="3" bestFit="1" customWidth="1"/>
    <col min="14974" max="14974" width="20.7109375" style="3" bestFit="1" customWidth="1"/>
    <col min="14975" max="14975" width="24.7109375" style="3" customWidth="1"/>
    <col min="14976" max="14978" width="22" style="3" customWidth="1"/>
    <col min="14979" max="14979" width="21.85546875" style="3" customWidth="1"/>
    <col min="14980" max="14980" width="19.7109375" style="3" customWidth="1"/>
    <col min="14981" max="15182" width="9" style="3" customWidth="1"/>
    <col min="15183" max="15183" width="12.42578125" style="3" customWidth="1"/>
    <col min="15184" max="15184" width="44.140625" style="3" customWidth="1"/>
    <col min="15185" max="15187" width="16.7109375" style="3"/>
    <col min="15188" max="15188" width="12.42578125" style="3" customWidth="1"/>
    <col min="15189" max="15189" width="44.140625" style="3" customWidth="1"/>
    <col min="15190" max="15190" width="21.7109375" style="3" customWidth="1"/>
    <col min="15191" max="15194" width="21" style="3" bestFit="1" customWidth="1"/>
    <col min="15195" max="15195" width="17.5703125" style="3" bestFit="1" customWidth="1"/>
    <col min="15196" max="15197" width="16.42578125" style="3" bestFit="1" customWidth="1"/>
    <col min="15198" max="15198" width="16.7109375" style="3" customWidth="1"/>
    <col min="15199" max="15199" width="16.42578125" style="3" bestFit="1" customWidth="1"/>
    <col min="15200" max="15200" width="13.28515625" style="3" customWidth="1"/>
    <col min="15201" max="15205" width="9.85546875" style="3" bestFit="1" customWidth="1"/>
    <col min="15206" max="15220" width="17.7109375" style="3" customWidth="1"/>
    <col min="15221" max="15222" width="25.28515625" style="3" customWidth="1"/>
    <col min="15223" max="15223" width="23" style="3" bestFit="1" customWidth="1"/>
    <col min="15224" max="15224" width="22.28515625" style="3" bestFit="1" customWidth="1"/>
    <col min="15225" max="15225" width="23" style="3" bestFit="1" customWidth="1"/>
    <col min="15226" max="15226" width="24.28515625" style="3" bestFit="1" customWidth="1"/>
    <col min="15227" max="15227" width="23" style="3" bestFit="1" customWidth="1"/>
    <col min="15228" max="15229" width="22.28515625" style="3" bestFit="1" customWidth="1"/>
    <col min="15230" max="15230" width="20.7109375" style="3" bestFit="1" customWidth="1"/>
    <col min="15231" max="15231" width="24.7109375" style="3" customWidth="1"/>
    <col min="15232" max="15234" width="22" style="3" customWidth="1"/>
    <col min="15235" max="15235" width="21.85546875" style="3" customWidth="1"/>
    <col min="15236" max="15236" width="19.7109375" style="3" customWidth="1"/>
    <col min="15237" max="15438" width="9" style="3" customWidth="1"/>
    <col min="15439" max="15439" width="12.42578125" style="3" customWidth="1"/>
    <col min="15440" max="15440" width="44.140625" style="3" customWidth="1"/>
    <col min="15441" max="15443" width="16.7109375" style="3"/>
    <col min="15444" max="15444" width="12.42578125" style="3" customWidth="1"/>
    <col min="15445" max="15445" width="44.140625" style="3" customWidth="1"/>
    <col min="15446" max="15446" width="21.7109375" style="3" customWidth="1"/>
    <col min="15447" max="15450" width="21" style="3" bestFit="1" customWidth="1"/>
    <col min="15451" max="15451" width="17.5703125" style="3" bestFit="1" customWidth="1"/>
    <col min="15452" max="15453" width="16.42578125" style="3" bestFit="1" customWidth="1"/>
    <col min="15454" max="15454" width="16.7109375" style="3" customWidth="1"/>
    <col min="15455" max="15455" width="16.42578125" style="3" bestFit="1" customWidth="1"/>
    <col min="15456" max="15456" width="13.28515625" style="3" customWidth="1"/>
    <col min="15457" max="15461" width="9.85546875" style="3" bestFit="1" customWidth="1"/>
    <col min="15462" max="15476" width="17.7109375" style="3" customWidth="1"/>
    <col min="15477" max="15478" width="25.28515625" style="3" customWidth="1"/>
    <col min="15479" max="15479" width="23" style="3" bestFit="1" customWidth="1"/>
    <col min="15480" max="15480" width="22.28515625" style="3" bestFit="1" customWidth="1"/>
    <col min="15481" max="15481" width="23" style="3" bestFit="1" customWidth="1"/>
    <col min="15482" max="15482" width="24.28515625" style="3" bestFit="1" customWidth="1"/>
    <col min="15483" max="15483" width="23" style="3" bestFit="1" customWidth="1"/>
    <col min="15484" max="15485" width="22.28515625" style="3" bestFit="1" customWidth="1"/>
    <col min="15486" max="15486" width="20.7109375" style="3" bestFit="1" customWidth="1"/>
    <col min="15487" max="15487" width="24.7109375" style="3" customWidth="1"/>
    <col min="15488" max="15490" width="22" style="3" customWidth="1"/>
    <col min="15491" max="15491" width="21.85546875" style="3" customWidth="1"/>
    <col min="15492" max="15492" width="19.7109375" style="3" customWidth="1"/>
    <col min="15493" max="15694" width="9" style="3" customWidth="1"/>
    <col min="15695" max="15695" width="12.42578125" style="3" customWidth="1"/>
    <col min="15696" max="15696" width="44.140625" style="3" customWidth="1"/>
    <col min="15697" max="15699" width="16.7109375" style="3"/>
    <col min="15700" max="15700" width="12.42578125" style="3" customWidth="1"/>
    <col min="15701" max="15701" width="44.140625" style="3" customWidth="1"/>
    <col min="15702" max="15702" width="21.7109375" style="3" customWidth="1"/>
    <col min="15703" max="15706" width="21" style="3" bestFit="1" customWidth="1"/>
    <col min="15707" max="15707" width="17.5703125" style="3" bestFit="1" customWidth="1"/>
    <col min="15708" max="15709" width="16.42578125" style="3" bestFit="1" customWidth="1"/>
    <col min="15710" max="15710" width="16.7109375" style="3" customWidth="1"/>
    <col min="15711" max="15711" width="16.42578125" style="3" bestFit="1" customWidth="1"/>
    <col min="15712" max="15712" width="13.28515625" style="3" customWidth="1"/>
    <col min="15713" max="15717" width="9.85546875" style="3" bestFit="1" customWidth="1"/>
    <col min="15718" max="15732" width="17.7109375" style="3" customWidth="1"/>
    <col min="15733" max="15734" width="25.28515625" style="3" customWidth="1"/>
    <col min="15735" max="15735" width="23" style="3" bestFit="1" customWidth="1"/>
    <col min="15736" max="15736" width="22.28515625" style="3" bestFit="1" customWidth="1"/>
    <col min="15737" max="15737" width="23" style="3" bestFit="1" customWidth="1"/>
    <col min="15738" max="15738" width="24.28515625" style="3" bestFit="1" customWidth="1"/>
    <col min="15739" max="15739" width="23" style="3" bestFit="1" customWidth="1"/>
    <col min="15740" max="15741" width="22.28515625" style="3" bestFit="1" customWidth="1"/>
    <col min="15742" max="15742" width="20.7109375" style="3" bestFit="1" customWidth="1"/>
    <col min="15743" max="15743" width="24.7109375" style="3" customWidth="1"/>
    <col min="15744" max="15746" width="22" style="3" customWidth="1"/>
    <col min="15747" max="15747" width="21.85546875" style="3" customWidth="1"/>
    <col min="15748" max="15748" width="19.7109375" style="3" customWidth="1"/>
    <col min="15749" max="15950" width="9" style="3" customWidth="1"/>
    <col min="15951" max="15951" width="12.42578125" style="3" customWidth="1"/>
    <col min="15952" max="15952" width="44.140625" style="3" customWidth="1"/>
    <col min="15953" max="15955" width="16.7109375" style="3"/>
    <col min="15956" max="15956" width="12.42578125" style="3" customWidth="1"/>
    <col min="15957" max="15957" width="44.140625" style="3" customWidth="1"/>
    <col min="15958" max="15958" width="21.7109375" style="3" customWidth="1"/>
    <col min="15959" max="15962" width="21" style="3" bestFit="1" customWidth="1"/>
    <col min="15963" max="15963" width="17.5703125" style="3" bestFit="1" customWidth="1"/>
    <col min="15964" max="15965" width="16.42578125" style="3" bestFit="1" customWidth="1"/>
    <col min="15966" max="15966" width="16.7109375" style="3" customWidth="1"/>
    <col min="15967" max="15967" width="16.42578125" style="3" bestFit="1" customWidth="1"/>
    <col min="15968" max="15968" width="13.28515625" style="3" customWidth="1"/>
    <col min="15969" max="15973" width="9.85546875" style="3" bestFit="1" customWidth="1"/>
    <col min="15974" max="15988" width="17.7109375" style="3" customWidth="1"/>
    <col min="15989" max="15990" width="25.28515625" style="3" customWidth="1"/>
    <col min="15991" max="15991" width="23" style="3" bestFit="1" customWidth="1"/>
    <col min="15992" max="15992" width="22.28515625" style="3" bestFit="1" customWidth="1"/>
    <col min="15993" max="15993" width="23" style="3" bestFit="1" customWidth="1"/>
    <col min="15994" max="15994" width="24.28515625" style="3" bestFit="1" customWidth="1"/>
    <col min="15995" max="15995" width="23" style="3" bestFit="1" customWidth="1"/>
    <col min="15996" max="15997" width="22.28515625" style="3" bestFit="1" customWidth="1"/>
    <col min="15998" max="15998" width="20.7109375" style="3" bestFit="1" customWidth="1"/>
    <col min="15999" max="15999" width="24.7109375" style="3" customWidth="1"/>
    <col min="16000" max="16002" width="22" style="3" customWidth="1"/>
    <col min="16003" max="16003" width="21.85546875" style="3" customWidth="1"/>
    <col min="16004" max="16004" width="19.7109375" style="3" customWidth="1"/>
    <col min="16005" max="16206" width="9" style="3" customWidth="1"/>
    <col min="16207" max="16207" width="12.42578125" style="3" customWidth="1"/>
    <col min="16208" max="16208" width="44.140625" style="3" customWidth="1"/>
    <col min="16209" max="16384" width="16.7109375" style="3"/>
  </cols>
  <sheetData>
    <row r="1" spans="1:164" x14ac:dyDescent="0.25">
      <c r="A1" s="29"/>
      <c r="B1" s="1"/>
      <c r="C1" s="47"/>
      <c r="D1" s="47"/>
      <c r="E1" s="96"/>
      <c r="F1" s="47"/>
      <c r="G1" s="47"/>
      <c r="H1" s="2"/>
      <c r="I1" s="2"/>
      <c r="J1" s="2"/>
      <c r="K1" s="2"/>
      <c r="L1" s="2"/>
    </row>
    <row r="2" spans="1:164" s="49" customFormat="1" ht="39" customHeight="1" thickBot="1" x14ac:dyDescent="0.3">
      <c r="A2" s="117" t="s">
        <v>46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</row>
    <row r="3" spans="1:164" s="61" customFormat="1" ht="35.25" customHeight="1" thickBot="1" x14ac:dyDescent="0.3">
      <c r="A3" s="131" t="s">
        <v>32</v>
      </c>
      <c r="B3" s="132"/>
      <c r="C3" s="133" t="s">
        <v>42</v>
      </c>
      <c r="D3" s="133"/>
      <c r="E3" s="133"/>
      <c r="F3" s="133"/>
      <c r="G3" s="133"/>
      <c r="H3" s="133"/>
      <c r="I3" s="133"/>
      <c r="J3" s="133"/>
      <c r="K3" s="133"/>
      <c r="L3" s="134"/>
    </row>
    <row r="4" spans="1:164" ht="28.5" customHeight="1" x14ac:dyDescent="0.25">
      <c r="A4" s="125" t="s">
        <v>28</v>
      </c>
      <c r="B4" s="126"/>
      <c r="C4" s="127" t="s">
        <v>47</v>
      </c>
      <c r="D4" s="128"/>
      <c r="E4" s="128"/>
      <c r="F4" s="128"/>
      <c r="G4" s="128"/>
      <c r="H4" s="129"/>
      <c r="I4" s="129"/>
      <c r="J4" s="129"/>
      <c r="K4" s="129"/>
      <c r="L4" s="130"/>
    </row>
    <row r="5" spans="1:164" ht="15.75" customHeight="1" x14ac:dyDescent="0.25">
      <c r="A5" s="119" t="s">
        <v>0</v>
      </c>
      <c r="B5" s="120" t="s">
        <v>1</v>
      </c>
      <c r="C5" s="122" t="s">
        <v>22</v>
      </c>
      <c r="D5" s="123"/>
      <c r="E5" s="123"/>
      <c r="F5" s="123"/>
      <c r="G5" s="124"/>
      <c r="H5" s="122" t="s">
        <v>29</v>
      </c>
      <c r="I5" s="123"/>
      <c r="J5" s="123"/>
      <c r="K5" s="123"/>
      <c r="L5" s="124"/>
    </row>
    <row r="6" spans="1:164" ht="31.5" customHeight="1" x14ac:dyDescent="0.25">
      <c r="A6" s="119"/>
      <c r="B6" s="121"/>
      <c r="C6" s="36" t="s">
        <v>2</v>
      </c>
      <c r="D6" s="4" t="s">
        <v>3</v>
      </c>
      <c r="E6" s="5" t="s">
        <v>4</v>
      </c>
      <c r="F6" s="5" t="s">
        <v>5</v>
      </c>
      <c r="G6" s="6" t="s">
        <v>6</v>
      </c>
      <c r="H6" s="36" t="s">
        <v>2</v>
      </c>
      <c r="I6" s="4" t="s">
        <v>3</v>
      </c>
      <c r="J6" s="5" t="s">
        <v>4</v>
      </c>
      <c r="K6" s="5" t="s">
        <v>5</v>
      </c>
      <c r="L6" s="6" t="s">
        <v>6</v>
      </c>
    </row>
    <row r="7" spans="1:164" s="9" customFormat="1" x14ac:dyDescent="0.25">
      <c r="A7" s="7">
        <v>1</v>
      </c>
      <c r="B7" s="31">
        <v>2</v>
      </c>
      <c r="C7" s="7">
        <f>B7+1</f>
        <v>3</v>
      </c>
      <c r="D7" s="8">
        <f t="shared" ref="D7:G7" si="0">C7+1</f>
        <v>4</v>
      </c>
      <c r="E7" s="8">
        <f t="shared" si="0"/>
        <v>5</v>
      </c>
      <c r="F7" s="8">
        <f t="shared" si="0"/>
        <v>6</v>
      </c>
      <c r="G7" s="37">
        <f t="shared" si="0"/>
        <v>7</v>
      </c>
      <c r="H7" s="7">
        <f>G7+1</f>
        <v>8</v>
      </c>
      <c r="I7" s="8">
        <f t="shared" ref="I7:L7" si="1">H7+1</f>
        <v>9</v>
      </c>
      <c r="J7" s="8">
        <f t="shared" si="1"/>
        <v>10</v>
      </c>
      <c r="K7" s="8">
        <f t="shared" si="1"/>
        <v>11</v>
      </c>
      <c r="L7" s="37">
        <f t="shared" si="1"/>
        <v>12</v>
      </c>
    </row>
    <row r="8" spans="1:164" s="9" customFormat="1" ht="18.75" x14ac:dyDescent="0.25">
      <c r="A8" s="28"/>
      <c r="B8" s="32" t="s">
        <v>34</v>
      </c>
      <c r="C8" s="69">
        <f>'1-е_полуг'!C8+'2-е_полуг'!C8</f>
        <v>347.64485809070118</v>
      </c>
      <c r="D8" s="94">
        <f>'1-е_полуг'!D8+'2-е_полуг'!D8</f>
        <v>0</v>
      </c>
      <c r="E8" s="94">
        <f>'1-е_полуг'!E8+'2-е_полуг'!E8</f>
        <v>2.7753531287172217</v>
      </c>
      <c r="F8" s="94">
        <f>'1-е_полуг'!F8+'2-е_полуг'!F8</f>
        <v>67.276781278316264</v>
      </c>
      <c r="G8" s="95">
        <f>'1-е_полуг'!G8+'2-е_полуг'!G8</f>
        <v>277.59272368366771</v>
      </c>
      <c r="H8" s="93">
        <f>('1-е_полуг'!H8+'2-е_полуг'!H8)/2</f>
        <v>57.940809681783527</v>
      </c>
      <c r="I8" s="94">
        <f>('1-е_полуг'!I8+'2-е_полуг'!I8)/2</f>
        <v>0</v>
      </c>
      <c r="J8" s="94">
        <f>('1-е_полуг'!J8+'2-е_полуг'!J8)/2</f>
        <v>0.46255885478620362</v>
      </c>
      <c r="K8" s="94">
        <f>('1-е_полуг'!K8+'2-е_полуг'!K8)/2</f>
        <v>11.212796879719377</v>
      </c>
      <c r="L8" s="95">
        <f>('1-е_полуг'!L8+'2-е_полуг'!L8)/2</f>
        <v>46.265453947277948</v>
      </c>
      <c r="P8" s="3"/>
      <c r="Q8" s="3"/>
      <c r="R8" s="3"/>
      <c r="S8" s="3"/>
      <c r="T8" s="3"/>
      <c r="U8" s="3"/>
      <c r="V8" s="3"/>
      <c r="W8" s="3"/>
      <c r="X8" s="3"/>
    </row>
    <row r="9" spans="1:164" s="9" customFormat="1" x14ac:dyDescent="0.25">
      <c r="A9" s="60"/>
      <c r="B9" s="62" t="s">
        <v>31</v>
      </c>
      <c r="C9" s="116">
        <f>'1-е_полуг'!C9+'2-е_полуг'!C9</f>
        <v>59.169170090701172</v>
      </c>
      <c r="D9" s="114">
        <f>'1-е_полуг'!D9+'2-е_полуг'!D9</f>
        <v>0</v>
      </c>
      <c r="E9" s="114">
        <f>'1-е_полуг'!E9+'2-е_полуг'!E9</f>
        <v>2.7753531287172217</v>
      </c>
      <c r="F9" s="114">
        <f>'1-е_полуг'!F9+'2-е_полуг'!F9</f>
        <v>11.844155978316262</v>
      </c>
      <c r="G9" s="115">
        <f>'1-е_полуг'!G9+'2-е_полуг'!G9</f>
        <v>44.5496609836677</v>
      </c>
      <c r="H9" s="113">
        <f>('1-е_полуг'!H9+'2-е_полуг'!H9)/2</f>
        <v>9.8615283484501965</v>
      </c>
      <c r="I9" s="114">
        <f>('1-е_полуг'!I9+'2-е_полуг'!I9)/2</f>
        <v>0</v>
      </c>
      <c r="J9" s="114">
        <f>('1-е_полуг'!J9+'2-е_полуг'!J9)/2</f>
        <v>0.46255885478620362</v>
      </c>
      <c r="K9" s="114">
        <f>('1-е_полуг'!K9+'2-е_полуг'!K9)/2</f>
        <v>1.9740259963860436</v>
      </c>
      <c r="L9" s="115">
        <f>('1-е_полуг'!L9+'2-е_полуг'!L9)/2</f>
        <v>7.4249434972779502</v>
      </c>
    </row>
    <row r="10" spans="1:164" s="9" customFormat="1" ht="40.5" customHeight="1" x14ac:dyDescent="0.25">
      <c r="A10" s="28" t="s">
        <v>14</v>
      </c>
      <c r="B10" s="32" t="s">
        <v>23</v>
      </c>
      <c r="C10" s="106">
        <f t="shared" ref="C10" si="2">D10+E10+F10+G10</f>
        <v>143.33617090000001</v>
      </c>
      <c r="D10" s="72">
        <f>D11+D12+D13</f>
        <v>0</v>
      </c>
      <c r="E10" s="72">
        <f t="shared" ref="E10:G10" si="3">E11+E12+E13</f>
        <v>0</v>
      </c>
      <c r="F10" s="72">
        <f t="shared" si="3"/>
        <v>55.432625299999998</v>
      </c>
      <c r="G10" s="70">
        <f t="shared" si="3"/>
        <v>87.903545600000015</v>
      </c>
      <c r="H10" s="92">
        <f t="shared" ref="H10" si="4">SUM(I10:L10)</f>
        <v>23.889359999999996</v>
      </c>
      <c r="I10" s="72">
        <f>I11+I12+I13</f>
        <v>0</v>
      </c>
      <c r="J10" s="72">
        <f t="shared" ref="J10:L10" si="5">J11+J12+J13</f>
        <v>0</v>
      </c>
      <c r="K10" s="72">
        <f t="shared" si="5"/>
        <v>9.2387699999999988</v>
      </c>
      <c r="L10" s="70">
        <f t="shared" si="5"/>
        <v>14.650589999999999</v>
      </c>
    </row>
    <row r="11" spans="1:164" s="12" customFormat="1" ht="18.75" x14ac:dyDescent="0.25">
      <c r="A11" s="11"/>
      <c r="B11" s="33" t="s">
        <v>7</v>
      </c>
      <c r="C11" s="73">
        <f t="shared" ref="C11:C13" si="6">SUM(D11:G11)</f>
        <v>124.4128637</v>
      </c>
      <c r="D11" s="74">
        <f>'1-е_полуг'!D11+'2-е_полуг'!D11</f>
        <v>0</v>
      </c>
      <c r="E11" s="74">
        <f>'1-е_полуг'!E11+'2-е_полуг'!E11</f>
        <v>0</v>
      </c>
      <c r="F11" s="74">
        <f>'1-е_полуг'!F11+'2-е_полуг'!F11</f>
        <v>48.0701441</v>
      </c>
      <c r="G11" s="75">
        <f>'1-е_полуг'!G11+'2-е_полуг'!G11</f>
        <v>76.342719600000009</v>
      </c>
      <c r="H11" s="73">
        <f t="shared" ref="H11:H13" si="7">SUM(I11:L11)</f>
        <v>20.735479999999999</v>
      </c>
      <c r="I11" s="74">
        <f>ROUND(('1-е_полуг'!I11+'2-е_полуг'!I11)/2,5)</f>
        <v>0</v>
      </c>
      <c r="J11" s="74">
        <f>ROUND(('1-е_полуг'!J11+'2-е_полуг'!J11)/2,5)</f>
        <v>0</v>
      </c>
      <c r="K11" s="74">
        <f>ROUND(('1-е_полуг'!K11+'2-е_полуг'!K11)/2,5)</f>
        <v>8.0116899999999998</v>
      </c>
      <c r="L11" s="75">
        <f>ROUND(('1-е_полуг'!L11+'2-е_полуг'!L11)/2,5)</f>
        <v>12.723789999999999</v>
      </c>
      <c r="N11" s="10"/>
      <c r="O11" s="9"/>
      <c r="P11" s="9"/>
      <c r="Q11" s="10"/>
      <c r="R11" s="10"/>
      <c r="S11" s="10"/>
      <c r="T11" s="10"/>
      <c r="U11" s="10"/>
      <c r="V11" s="10"/>
      <c r="W11" s="10"/>
      <c r="X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</row>
    <row r="12" spans="1:164" s="12" customFormat="1" ht="18.75" x14ac:dyDescent="0.25">
      <c r="A12" s="11"/>
      <c r="B12" s="33" t="s">
        <v>8</v>
      </c>
      <c r="C12" s="73">
        <f t="shared" si="6"/>
        <v>18.9233072</v>
      </c>
      <c r="D12" s="74">
        <f>'1-е_полуг'!D12+'2-е_полуг'!D12</f>
        <v>0</v>
      </c>
      <c r="E12" s="74">
        <f>'1-е_полуг'!E12+'2-е_полуг'!E12</f>
        <v>0</v>
      </c>
      <c r="F12" s="74">
        <f>'1-е_полуг'!F12+'2-е_полуг'!F12</f>
        <v>7.3624811999999995</v>
      </c>
      <c r="G12" s="75">
        <f>'1-е_полуг'!G12+'2-е_полуг'!G12</f>
        <v>11.560826</v>
      </c>
      <c r="H12" s="73">
        <f t="shared" si="7"/>
        <v>3.15388</v>
      </c>
      <c r="I12" s="74">
        <f>ROUND(('1-е_полуг'!I12+'2-е_полуг'!I12)/2,5)</f>
        <v>0</v>
      </c>
      <c r="J12" s="74">
        <f>ROUND(('1-е_полуг'!J12+'2-е_полуг'!J12)/2,5)</f>
        <v>0</v>
      </c>
      <c r="K12" s="74">
        <f>ROUND(('1-е_полуг'!K12+'2-е_полуг'!K12)/2,5)</f>
        <v>1.2270799999999999</v>
      </c>
      <c r="L12" s="75">
        <f>ROUND(('1-е_полуг'!L12+'2-е_полуг'!L12)/2,5)</f>
        <v>1.9268000000000001</v>
      </c>
      <c r="N12" s="66"/>
      <c r="O12" s="9"/>
      <c r="P12" s="9"/>
      <c r="Q12" s="10"/>
      <c r="R12" s="10"/>
      <c r="S12" s="10"/>
      <c r="T12" s="10"/>
      <c r="U12" s="10"/>
      <c r="V12" s="10"/>
      <c r="W12" s="10"/>
      <c r="X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</row>
    <row r="13" spans="1:164" s="14" customFormat="1" ht="18.75" x14ac:dyDescent="0.25">
      <c r="A13" s="11"/>
      <c r="B13" s="33" t="s">
        <v>9</v>
      </c>
      <c r="C13" s="73">
        <f t="shared" si="6"/>
        <v>0</v>
      </c>
      <c r="D13" s="74">
        <f>'1-е_полуг'!D13+'2-е_полуг'!D13</f>
        <v>0</v>
      </c>
      <c r="E13" s="74">
        <f>'1-е_полуг'!E13+'2-е_полуг'!E13</f>
        <v>0</v>
      </c>
      <c r="F13" s="74">
        <f>'1-е_полуг'!F13+'2-е_полуг'!F13</f>
        <v>0</v>
      </c>
      <c r="G13" s="74">
        <f>'1-е_полуг'!G13+'2-е_полуг'!G13</f>
        <v>0</v>
      </c>
      <c r="H13" s="73">
        <f t="shared" si="7"/>
        <v>0</v>
      </c>
      <c r="I13" s="74">
        <f>ROUND(('1-е_полуг'!I13+'2-е_полуг'!I13)/2,5)</f>
        <v>0</v>
      </c>
      <c r="J13" s="74">
        <f>ROUND(('1-е_полуг'!J13+'2-е_полуг'!J13)/2,5)</f>
        <v>0</v>
      </c>
      <c r="K13" s="74">
        <f>ROUND(('1-е_полуг'!K13+'2-е_полуг'!K13)/2,5)</f>
        <v>0</v>
      </c>
      <c r="L13" s="75">
        <f>ROUND(('1-е_полуг'!L13+'2-е_полуг'!L13)/2,5)</f>
        <v>0</v>
      </c>
      <c r="M13" s="101">
        <f>(C18+C20)/C14</f>
        <v>0.21165912367500908</v>
      </c>
      <c r="N13" s="13" t="s">
        <v>35</v>
      </c>
      <c r="O13" s="9"/>
      <c r="P13" s="9"/>
      <c r="Q13" s="13"/>
      <c r="R13" s="13"/>
      <c r="S13" s="13"/>
      <c r="T13" s="13" t="s">
        <v>36</v>
      </c>
      <c r="U13" s="13"/>
      <c r="V13" s="13"/>
      <c r="W13" s="13"/>
      <c r="X13" s="13"/>
      <c r="Y13" s="101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</row>
    <row r="14" spans="1:164" s="18" customFormat="1" ht="32.25" customHeight="1" x14ac:dyDescent="0.25">
      <c r="A14" s="26" t="s">
        <v>24</v>
      </c>
      <c r="B14" s="34" t="s">
        <v>10</v>
      </c>
      <c r="C14" s="76">
        <f t="shared" ref="C14:C22" si="8">D14+E14+F14+G14</f>
        <v>145.13951710000001</v>
      </c>
      <c r="D14" s="77">
        <f>D15+D16+D19</f>
        <v>0</v>
      </c>
      <c r="E14" s="77">
        <f t="shared" ref="E14:G14" si="9">E15+E16+E19</f>
        <v>0</v>
      </c>
      <c r="F14" s="77">
        <f t="shared" si="9"/>
        <v>0</v>
      </c>
      <c r="G14" s="78">
        <f t="shared" si="9"/>
        <v>145.13951710000001</v>
      </c>
      <c r="H14" s="76">
        <f t="shared" ref="H14" si="10">I14+J14+K14+L14</f>
        <v>24.18991951666667</v>
      </c>
      <c r="I14" s="77">
        <f>I15+I16+I19</f>
        <v>0</v>
      </c>
      <c r="J14" s="77">
        <f t="shared" ref="J14:L14" si="11">J15+J16+J19</f>
        <v>0</v>
      </c>
      <c r="K14" s="77">
        <f t="shared" si="11"/>
        <v>0</v>
      </c>
      <c r="L14" s="78">
        <f t="shared" si="11"/>
        <v>24.18991951666667</v>
      </c>
      <c r="M14" s="102">
        <f>N14/C14</f>
        <v>0.61113085514048471</v>
      </c>
      <c r="N14" s="52">
        <f t="shared" ref="N14:R22" si="12">C23+C50</f>
        <v>88.699237199999999</v>
      </c>
      <c r="O14" s="53">
        <f t="shared" si="12"/>
        <v>0</v>
      </c>
      <c r="P14" s="53">
        <f t="shared" si="12"/>
        <v>0</v>
      </c>
      <c r="Q14" s="53">
        <f t="shared" si="12"/>
        <v>0</v>
      </c>
      <c r="R14" s="54">
        <f t="shared" si="12"/>
        <v>88.699237199999999</v>
      </c>
      <c r="S14" s="17"/>
      <c r="T14" s="52">
        <f t="shared" ref="T14:X22" si="13">C14-N14</f>
        <v>56.440279900000007</v>
      </c>
      <c r="U14" s="53">
        <f t="shared" si="13"/>
        <v>0</v>
      </c>
      <c r="V14" s="53">
        <f t="shared" si="13"/>
        <v>0</v>
      </c>
      <c r="W14" s="53">
        <f t="shared" si="13"/>
        <v>0</v>
      </c>
      <c r="X14" s="54">
        <f t="shared" si="13"/>
        <v>56.440279900000007</v>
      </c>
      <c r="Y14" s="102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</row>
    <row r="15" spans="1:164" s="18" customFormat="1" ht="18.75" x14ac:dyDescent="0.25">
      <c r="A15" s="42"/>
      <c r="B15" s="43" t="s">
        <v>11</v>
      </c>
      <c r="C15" s="71">
        <f t="shared" si="8"/>
        <v>60.818987200000002</v>
      </c>
      <c r="D15" s="74">
        <f>D24+D33+D42+D51+D60</f>
        <v>0</v>
      </c>
      <c r="E15" s="74">
        <f t="shared" ref="E15:G15" si="14">E24+E33+E42+E51+E60</f>
        <v>0</v>
      </c>
      <c r="F15" s="74">
        <f t="shared" si="14"/>
        <v>0</v>
      </c>
      <c r="G15" s="75">
        <f t="shared" si="14"/>
        <v>60.818987200000002</v>
      </c>
      <c r="H15" s="71">
        <f t="shared" ref="H15:H22" si="15">I15+J15+K15+L15</f>
        <v>10.136497866666668</v>
      </c>
      <c r="I15" s="74">
        <f>I24+I33+I42+I51+I60</f>
        <v>0</v>
      </c>
      <c r="J15" s="74">
        <f t="shared" ref="J15:L15" si="16">J24+J33+J42+J51+J60</f>
        <v>0</v>
      </c>
      <c r="K15" s="74">
        <f t="shared" si="16"/>
        <v>0</v>
      </c>
      <c r="L15" s="75">
        <f t="shared" si="16"/>
        <v>10.136497866666668</v>
      </c>
      <c r="M15" s="3"/>
      <c r="N15" s="55">
        <f t="shared" si="12"/>
        <v>42.2986656</v>
      </c>
      <c r="O15" s="50">
        <f t="shared" si="12"/>
        <v>0</v>
      </c>
      <c r="P15" s="50">
        <f t="shared" si="12"/>
        <v>0</v>
      </c>
      <c r="Q15" s="50">
        <f t="shared" si="12"/>
        <v>0</v>
      </c>
      <c r="R15" s="51">
        <f t="shared" si="12"/>
        <v>42.2986656</v>
      </c>
      <c r="S15" s="17"/>
      <c r="T15" s="55">
        <f t="shared" si="13"/>
        <v>18.520321600000003</v>
      </c>
      <c r="U15" s="50">
        <f t="shared" si="13"/>
        <v>0</v>
      </c>
      <c r="V15" s="50">
        <f t="shared" si="13"/>
        <v>0</v>
      </c>
      <c r="W15" s="50">
        <f t="shared" si="13"/>
        <v>0</v>
      </c>
      <c r="X15" s="51">
        <f t="shared" si="13"/>
        <v>18.520321600000003</v>
      </c>
      <c r="Y15" s="3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</row>
    <row r="16" spans="1:164" s="18" customFormat="1" ht="18.75" x14ac:dyDescent="0.25">
      <c r="A16" s="27"/>
      <c r="B16" s="40" t="s">
        <v>12</v>
      </c>
      <c r="C16" s="79">
        <f t="shared" si="8"/>
        <v>84.320529899999997</v>
      </c>
      <c r="D16" s="80">
        <f>D17+D18</f>
        <v>0</v>
      </c>
      <c r="E16" s="80">
        <f t="shared" ref="E16:G16" si="17">E17+E18</f>
        <v>0</v>
      </c>
      <c r="F16" s="80">
        <f t="shared" si="17"/>
        <v>0</v>
      </c>
      <c r="G16" s="81">
        <f t="shared" si="17"/>
        <v>84.320529899999997</v>
      </c>
      <c r="H16" s="79">
        <f t="shared" si="15"/>
        <v>14.053421650000001</v>
      </c>
      <c r="I16" s="80">
        <f>I17+I18</f>
        <v>0</v>
      </c>
      <c r="J16" s="80">
        <f t="shared" ref="J16:L16" si="18">J17+J18</f>
        <v>0</v>
      </c>
      <c r="K16" s="80">
        <f t="shared" si="18"/>
        <v>0</v>
      </c>
      <c r="L16" s="81">
        <f t="shared" si="18"/>
        <v>14.053421650000001</v>
      </c>
      <c r="M16" s="3"/>
      <c r="N16" s="56">
        <f t="shared" si="12"/>
        <v>46.400571599999999</v>
      </c>
      <c r="O16" s="57">
        <f t="shared" si="12"/>
        <v>0</v>
      </c>
      <c r="P16" s="57">
        <f t="shared" si="12"/>
        <v>0</v>
      </c>
      <c r="Q16" s="57">
        <f t="shared" si="12"/>
        <v>0</v>
      </c>
      <c r="R16" s="58">
        <f t="shared" si="12"/>
        <v>46.400571599999999</v>
      </c>
      <c r="S16" s="17"/>
      <c r="T16" s="56">
        <f t="shared" si="13"/>
        <v>37.919958299999998</v>
      </c>
      <c r="U16" s="57">
        <f t="shared" si="13"/>
        <v>0</v>
      </c>
      <c r="V16" s="57">
        <f t="shared" si="13"/>
        <v>0</v>
      </c>
      <c r="W16" s="57">
        <f t="shared" si="13"/>
        <v>0</v>
      </c>
      <c r="X16" s="58">
        <f t="shared" si="13"/>
        <v>37.919958299999998</v>
      </c>
      <c r="Y16" s="3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</row>
    <row r="17" spans="1:85" s="18" customFormat="1" ht="15.75" customHeight="1" x14ac:dyDescent="0.25">
      <c r="A17" s="42"/>
      <c r="B17" s="44" t="s">
        <v>16</v>
      </c>
      <c r="C17" s="82">
        <f t="shared" si="8"/>
        <v>53.600426899999995</v>
      </c>
      <c r="D17" s="74">
        <f>D26+D35+D44+D53+D62</f>
        <v>0</v>
      </c>
      <c r="E17" s="74">
        <f t="shared" ref="E17:G18" si="19">E26+E35+E44+E53+E62</f>
        <v>0</v>
      </c>
      <c r="F17" s="74">
        <f t="shared" si="19"/>
        <v>0</v>
      </c>
      <c r="G17" s="75">
        <f t="shared" si="19"/>
        <v>53.600426899999995</v>
      </c>
      <c r="H17" s="82">
        <f t="shared" si="15"/>
        <v>8.9334044833333337</v>
      </c>
      <c r="I17" s="74">
        <f>I26+I35+I44+I53+I62</f>
        <v>0</v>
      </c>
      <c r="J17" s="74">
        <f t="shared" ref="J17:L18" si="20">J26+J35+J44+J53+J62</f>
        <v>0</v>
      </c>
      <c r="K17" s="74">
        <f t="shared" si="20"/>
        <v>0</v>
      </c>
      <c r="L17" s="75">
        <f t="shared" si="20"/>
        <v>8.9334044833333337</v>
      </c>
      <c r="M17" s="3"/>
      <c r="N17" s="59">
        <f t="shared" si="12"/>
        <v>28.975293300000001</v>
      </c>
      <c r="O17" s="50">
        <f t="shared" si="12"/>
        <v>0</v>
      </c>
      <c r="P17" s="50">
        <f t="shared" si="12"/>
        <v>0</v>
      </c>
      <c r="Q17" s="50">
        <f t="shared" si="12"/>
        <v>0</v>
      </c>
      <c r="R17" s="51">
        <f t="shared" si="12"/>
        <v>28.975293300000001</v>
      </c>
      <c r="S17" s="17"/>
      <c r="T17" s="59">
        <f t="shared" si="13"/>
        <v>24.625133599999995</v>
      </c>
      <c r="U17" s="50">
        <f t="shared" si="13"/>
        <v>0</v>
      </c>
      <c r="V17" s="50">
        <f t="shared" si="13"/>
        <v>0</v>
      </c>
      <c r="W17" s="50">
        <f t="shared" si="13"/>
        <v>0</v>
      </c>
      <c r="X17" s="51">
        <f t="shared" si="13"/>
        <v>24.625133599999995</v>
      </c>
      <c r="Y17" s="3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</row>
    <row r="18" spans="1:85" s="18" customFormat="1" ht="15.75" customHeight="1" x14ac:dyDescent="0.25">
      <c r="A18" s="42"/>
      <c r="B18" s="44" t="s">
        <v>17</v>
      </c>
      <c r="C18" s="82">
        <f t="shared" si="8"/>
        <v>30.720102999999998</v>
      </c>
      <c r="D18" s="74">
        <f>D27+D36+D45+D54+D63</f>
        <v>0</v>
      </c>
      <c r="E18" s="74">
        <f t="shared" si="19"/>
        <v>0</v>
      </c>
      <c r="F18" s="74">
        <f t="shared" si="19"/>
        <v>0</v>
      </c>
      <c r="G18" s="75">
        <f t="shared" si="19"/>
        <v>30.720102999999998</v>
      </c>
      <c r="H18" s="82">
        <f t="shared" si="15"/>
        <v>5.120017166666667</v>
      </c>
      <c r="I18" s="74">
        <f>I27+I36+I45+I54+I63</f>
        <v>0</v>
      </c>
      <c r="J18" s="74">
        <f t="shared" si="20"/>
        <v>0</v>
      </c>
      <c r="K18" s="74">
        <f t="shared" si="20"/>
        <v>0</v>
      </c>
      <c r="L18" s="75">
        <f t="shared" si="20"/>
        <v>5.120017166666667</v>
      </c>
      <c r="M18" s="3"/>
      <c r="N18" s="59">
        <f t="shared" si="12"/>
        <v>17.425278299999999</v>
      </c>
      <c r="O18" s="50">
        <f t="shared" si="12"/>
        <v>0</v>
      </c>
      <c r="P18" s="50">
        <f t="shared" si="12"/>
        <v>0</v>
      </c>
      <c r="Q18" s="50">
        <f t="shared" si="12"/>
        <v>0</v>
      </c>
      <c r="R18" s="51">
        <f t="shared" si="12"/>
        <v>17.425278299999999</v>
      </c>
      <c r="S18" s="17"/>
      <c r="T18" s="59">
        <f t="shared" si="13"/>
        <v>13.294824699999999</v>
      </c>
      <c r="U18" s="50">
        <f t="shared" si="13"/>
        <v>0</v>
      </c>
      <c r="V18" s="50">
        <f t="shared" si="13"/>
        <v>0</v>
      </c>
      <c r="W18" s="50">
        <f t="shared" si="13"/>
        <v>0</v>
      </c>
      <c r="X18" s="51">
        <f t="shared" si="13"/>
        <v>13.294824699999999</v>
      </c>
      <c r="Y18" s="3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</row>
    <row r="19" spans="1:85" s="18" customFormat="1" ht="15.75" customHeight="1" x14ac:dyDescent="0.25">
      <c r="A19" s="27"/>
      <c r="B19" s="40" t="s">
        <v>13</v>
      </c>
      <c r="C19" s="79">
        <f t="shared" si="8"/>
        <v>0</v>
      </c>
      <c r="D19" s="80">
        <f>D20+D21+D22</f>
        <v>0</v>
      </c>
      <c r="E19" s="80">
        <f t="shared" ref="E19:G19" si="21">E20+E21+E22</f>
        <v>0</v>
      </c>
      <c r="F19" s="80">
        <f t="shared" si="21"/>
        <v>0</v>
      </c>
      <c r="G19" s="81">
        <f t="shared" si="21"/>
        <v>0</v>
      </c>
      <c r="H19" s="79">
        <f t="shared" si="15"/>
        <v>0</v>
      </c>
      <c r="I19" s="80">
        <f>I20+I21+I22</f>
        <v>0</v>
      </c>
      <c r="J19" s="80">
        <f t="shared" ref="J19:L19" si="22">J20+J21+J22</f>
        <v>0</v>
      </c>
      <c r="K19" s="80">
        <f t="shared" si="22"/>
        <v>0</v>
      </c>
      <c r="L19" s="81">
        <f t="shared" si="22"/>
        <v>0</v>
      </c>
      <c r="M19" s="3"/>
      <c r="N19" s="56">
        <f t="shared" si="12"/>
        <v>0</v>
      </c>
      <c r="O19" s="57">
        <f t="shared" si="12"/>
        <v>0</v>
      </c>
      <c r="P19" s="57">
        <f t="shared" si="12"/>
        <v>0</v>
      </c>
      <c r="Q19" s="57">
        <f t="shared" si="12"/>
        <v>0</v>
      </c>
      <c r="R19" s="58">
        <f t="shared" si="12"/>
        <v>0</v>
      </c>
      <c r="S19" s="17"/>
      <c r="T19" s="56">
        <f t="shared" si="13"/>
        <v>0</v>
      </c>
      <c r="U19" s="57">
        <f t="shared" si="13"/>
        <v>0</v>
      </c>
      <c r="V19" s="57">
        <f t="shared" si="13"/>
        <v>0</v>
      </c>
      <c r="W19" s="57">
        <f t="shared" si="13"/>
        <v>0</v>
      </c>
      <c r="X19" s="58">
        <f t="shared" si="13"/>
        <v>0</v>
      </c>
      <c r="Y19" s="3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</row>
    <row r="20" spans="1:85" s="18" customFormat="1" ht="15.75" customHeight="1" x14ac:dyDescent="0.25">
      <c r="A20" s="42"/>
      <c r="B20" s="45" t="s">
        <v>18</v>
      </c>
      <c r="C20" s="82">
        <f t="shared" si="8"/>
        <v>0</v>
      </c>
      <c r="D20" s="74">
        <f>D29+D38+D47+D56+D65</f>
        <v>0</v>
      </c>
      <c r="E20" s="74">
        <f t="shared" ref="E20:G22" si="23">E29+E38+E47+E56+E65</f>
        <v>0</v>
      </c>
      <c r="F20" s="74">
        <f t="shared" si="23"/>
        <v>0</v>
      </c>
      <c r="G20" s="75">
        <f t="shared" si="23"/>
        <v>0</v>
      </c>
      <c r="H20" s="82">
        <f t="shared" si="15"/>
        <v>0</v>
      </c>
      <c r="I20" s="74">
        <f>I29+I38+I47+I56+I65</f>
        <v>0</v>
      </c>
      <c r="J20" s="74">
        <f t="shared" ref="J20:L22" si="24">J29+J38+J47+J56+J65</f>
        <v>0</v>
      </c>
      <c r="K20" s="74">
        <f t="shared" si="24"/>
        <v>0</v>
      </c>
      <c r="L20" s="75">
        <f t="shared" si="24"/>
        <v>0</v>
      </c>
      <c r="M20" s="3"/>
      <c r="N20" s="59">
        <f t="shared" si="12"/>
        <v>0</v>
      </c>
      <c r="O20" s="50">
        <f t="shared" si="12"/>
        <v>0</v>
      </c>
      <c r="P20" s="50">
        <f t="shared" si="12"/>
        <v>0</v>
      </c>
      <c r="Q20" s="50">
        <f t="shared" si="12"/>
        <v>0</v>
      </c>
      <c r="R20" s="51">
        <f t="shared" si="12"/>
        <v>0</v>
      </c>
      <c r="S20" s="17"/>
      <c r="T20" s="59">
        <f t="shared" si="13"/>
        <v>0</v>
      </c>
      <c r="U20" s="50">
        <f t="shared" si="13"/>
        <v>0</v>
      </c>
      <c r="V20" s="50">
        <f t="shared" si="13"/>
        <v>0</v>
      </c>
      <c r="W20" s="50">
        <f t="shared" si="13"/>
        <v>0</v>
      </c>
      <c r="X20" s="51">
        <f t="shared" si="13"/>
        <v>0</v>
      </c>
      <c r="Y20" s="3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</row>
    <row r="21" spans="1:85" s="18" customFormat="1" ht="18.75" x14ac:dyDescent="0.25">
      <c r="A21" s="42"/>
      <c r="B21" s="45" t="s">
        <v>19</v>
      </c>
      <c r="C21" s="82">
        <f t="shared" si="8"/>
        <v>0</v>
      </c>
      <c r="D21" s="74">
        <f>D30+D39+D48+D57+D66</f>
        <v>0</v>
      </c>
      <c r="E21" s="74">
        <f t="shared" si="23"/>
        <v>0</v>
      </c>
      <c r="F21" s="74">
        <f t="shared" si="23"/>
        <v>0</v>
      </c>
      <c r="G21" s="75">
        <f t="shared" si="23"/>
        <v>0</v>
      </c>
      <c r="H21" s="82">
        <f t="shared" si="15"/>
        <v>0</v>
      </c>
      <c r="I21" s="74">
        <f>I30+I39+I48+I57+I66</f>
        <v>0</v>
      </c>
      <c r="J21" s="74">
        <f t="shared" si="24"/>
        <v>0</v>
      </c>
      <c r="K21" s="74">
        <f t="shared" si="24"/>
        <v>0</v>
      </c>
      <c r="L21" s="75">
        <f t="shared" si="24"/>
        <v>0</v>
      </c>
      <c r="M21" s="3"/>
      <c r="N21" s="59">
        <f t="shared" si="12"/>
        <v>0</v>
      </c>
      <c r="O21" s="50">
        <f t="shared" si="12"/>
        <v>0</v>
      </c>
      <c r="P21" s="50">
        <f t="shared" si="12"/>
        <v>0</v>
      </c>
      <c r="Q21" s="50">
        <f t="shared" si="12"/>
        <v>0</v>
      </c>
      <c r="R21" s="51">
        <f t="shared" si="12"/>
        <v>0</v>
      </c>
      <c r="S21" s="17"/>
      <c r="T21" s="59">
        <f t="shared" si="13"/>
        <v>0</v>
      </c>
      <c r="U21" s="50">
        <f t="shared" si="13"/>
        <v>0</v>
      </c>
      <c r="V21" s="50">
        <f t="shared" si="13"/>
        <v>0</v>
      </c>
      <c r="W21" s="50">
        <f t="shared" si="13"/>
        <v>0</v>
      </c>
      <c r="X21" s="51">
        <f t="shared" si="13"/>
        <v>0</v>
      </c>
      <c r="Y21" s="3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</row>
    <row r="22" spans="1:85" s="18" customFormat="1" ht="18.75" x14ac:dyDescent="0.25">
      <c r="A22" s="42"/>
      <c r="B22" s="45" t="s">
        <v>20</v>
      </c>
      <c r="C22" s="82">
        <f t="shared" si="8"/>
        <v>0</v>
      </c>
      <c r="D22" s="74">
        <f>D31+D40+D49+D58+D67</f>
        <v>0</v>
      </c>
      <c r="E22" s="74">
        <f t="shared" si="23"/>
        <v>0</v>
      </c>
      <c r="F22" s="74">
        <f t="shared" si="23"/>
        <v>0</v>
      </c>
      <c r="G22" s="75">
        <f t="shared" si="23"/>
        <v>0</v>
      </c>
      <c r="H22" s="82">
        <f t="shared" si="15"/>
        <v>0</v>
      </c>
      <c r="I22" s="74">
        <f>I31+I40+I49+I58+I67</f>
        <v>0</v>
      </c>
      <c r="J22" s="74">
        <f t="shared" si="24"/>
        <v>0</v>
      </c>
      <c r="K22" s="74">
        <f t="shared" si="24"/>
        <v>0</v>
      </c>
      <c r="L22" s="75">
        <f t="shared" si="24"/>
        <v>0</v>
      </c>
      <c r="M22" s="3"/>
      <c r="N22" s="59">
        <f t="shared" si="12"/>
        <v>0</v>
      </c>
      <c r="O22" s="50">
        <f t="shared" si="12"/>
        <v>0</v>
      </c>
      <c r="P22" s="50">
        <f t="shared" si="12"/>
        <v>0</v>
      </c>
      <c r="Q22" s="50">
        <f t="shared" si="12"/>
        <v>0</v>
      </c>
      <c r="R22" s="51">
        <f t="shared" si="12"/>
        <v>0</v>
      </c>
      <c r="S22" s="17"/>
      <c r="T22" s="59">
        <f t="shared" si="13"/>
        <v>0</v>
      </c>
      <c r="U22" s="50">
        <f t="shared" si="13"/>
        <v>0</v>
      </c>
      <c r="V22" s="50">
        <f t="shared" si="13"/>
        <v>0</v>
      </c>
      <c r="W22" s="50">
        <f t="shared" si="13"/>
        <v>0</v>
      </c>
      <c r="X22" s="51">
        <f t="shared" si="13"/>
        <v>0</v>
      </c>
      <c r="Y22" s="3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</row>
    <row r="23" spans="1:85" s="18" customFormat="1" ht="18.75" x14ac:dyDescent="0.25">
      <c r="A23" s="30" t="s">
        <v>25</v>
      </c>
      <c r="B23" s="41" t="s">
        <v>15</v>
      </c>
      <c r="C23" s="83">
        <f t="shared" ref="C23:C50" si="25">D23+E23+F23+G23</f>
        <v>88.699237199999999</v>
      </c>
      <c r="D23" s="84">
        <f>D24+D25+D28</f>
        <v>0</v>
      </c>
      <c r="E23" s="84">
        <f t="shared" ref="E23:G23" si="26">E24+E25+E28</f>
        <v>0</v>
      </c>
      <c r="F23" s="84">
        <f t="shared" si="26"/>
        <v>0</v>
      </c>
      <c r="G23" s="85">
        <f t="shared" si="26"/>
        <v>88.699237199999999</v>
      </c>
      <c r="H23" s="83">
        <f t="shared" ref="H23:H68" si="27">I23+J23+K23+L23</f>
        <v>14.7832062</v>
      </c>
      <c r="I23" s="86">
        <f>I24+I25+I28</f>
        <v>0</v>
      </c>
      <c r="J23" s="86">
        <f t="shared" ref="J23:L23" si="28">J24+J25+J28</f>
        <v>0</v>
      </c>
      <c r="K23" s="86">
        <f t="shared" si="28"/>
        <v>0</v>
      </c>
      <c r="L23" s="87">
        <f t="shared" si="28"/>
        <v>14.7832062</v>
      </c>
      <c r="M23" s="3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3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</row>
    <row r="24" spans="1:85" s="18" customFormat="1" ht="18.75" x14ac:dyDescent="0.25">
      <c r="A24" s="42"/>
      <c r="B24" s="43" t="s">
        <v>11</v>
      </c>
      <c r="C24" s="71">
        <f t="shared" si="25"/>
        <v>42.2986656</v>
      </c>
      <c r="D24" s="74">
        <f>'1-е_полуг'!D24+'2-е_полуг'!D24</f>
        <v>0</v>
      </c>
      <c r="E24" s="74">
        <f>'1-е_полуг'!E24+'2-е_полуг'!E24</f>
        <v>0</v>
      </c>
      <c r="F24" s="74">
        <f>'1-е_полуг'!F24+'2-е_полуг'!F24</f>
        <v>0</v>
      </c>
      <c r="G24" s="75">
        <f>'1-е_полуг'!G24+'2-е_полуг'!G24</f>
        <v>42.2986656</v>
      </c>
      <c r="H24" s="71">
        <f t="shared" si="27"/>
        <v>7.0497776000000005</v>
      </c>
      <c r="I24" s="74">
        <f>('1-е_полуг'!I24+'2-е_полуг'!I24)/2</f>
        <v>0</v>
      </c>
      <c r="J24" s="74">
        <f>('1-е_полуг'!J24+'2-е_полуг'!J24)/2</f>
        <v>0</v>
      </c>
      <c r="K24" s="74">
        <f>('1-е_полуг'!K24+'2-е_полуг'!K24)/2</f>
        <v>0</v>
      </c>
      <c r="L24" s="75">
        <f>('1-е_полуг'!L24+'2-е_полуг'!L24)/2</f>
        <v>7.0497776000000005</v>
      </c>
      <c r="M24" s="3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3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</row>
    <row r="25" spans="1:85" s="18" customFormat="1" ht="18.75" x14ac:dyDescent="0.25">
      <c r="A25" s="27"/>
      <c r="B25" s="40" t="s">
        <v>12</v>
      </c>
      <c r="C25" s="79">
        <f t="shared" si="25"/>
        <v>46.400571599999999</v>
      </c>
      <c r="D25" s="80">
        <f>D26+D27</f>
        <v>0</v>
      </c>
      <c r="E25" s="80">
        <f t="shared" ref="E25:G25" si="29">E26+E27</f>
        <v>0</v>
      </c>
      <c r="F25" s="80">
        <f t="shared" si="29"/>
        <v>0</v>
      </c>
      <c r="G25" s="81">
        <f t="shared" si="29"/>
        <v>46.400571599999999</v>
      </c>
      <c r="H25" s="79">
        <f t="shared" si="27"/>
        <v>7.7334285999999999</v>
      </c>
      <c r="I25" s="80">
        <f>I26+I27</f>
        <v>0</v>
      </c>
      <c r="J25" s="80">
        <f t="shared" ref="J25:L25" si="30">J26+J27</f>
        <v>0</v>
      </c>
      <c r="K25" s="80">
        <f t="shared" si="30"/>
        <v>0</v>
      </c>
      <c r="L25" s="81">
        <f t="shared" si="30"/>
        <v>7.7334285999999999</v>
      </c>
      <c r="M25" s="3"/>
      <c r="N25" s="56">
        <f t="shared" ref="N25:P25" si="31">N16+N19</f>
        <v>46.400571599999999</v>
      </c>
      <c r="O25" s="57">
        <f t="shared" si="31"/>
        <v>0</v>
      </c>
      <c r="P25" s="57">
        <f t="shared" si="31"/>
        <v>0</v>
      </c>
      <c r="Q25" s="57">
        <f>Q16+Q19</f>
        <v>0</v>
      </c>
      <c r="R25" s="58">
        <f t="shared" ref="R25" si="32">R16+R19</f>
        <v>46.400571599999999</v>
      </c>
      <c r="S25" s="17"/>
      <c r="T25" s="56">
        <f t="shared" ref="T25:V25" si="33">T16+T19</f>
        <v>37.919958299999998</v>
      </c>
      <c r="U25" s="57">
        <f t="shared" si="33"/>
        <v>0</v>
      </c>
      <c r="V25" s="57">
        <f t="shared" si="33"/>
        <v>0</v>
      </c>
      <c r="W25" s="57">
        <f>W16+W19</f>
        <v>0</v>
      </c>
      <c r="X25" s="58">
        <f t="shared" ref="X25" si="34">X16+X19</f>
        <v>37.919958299999998</v>
      </c>
      <c r="Y25" s="3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</row>
    <row r="26" spans="1:85" s="18" customFormat="1" ht="15.75" customHeight="1" x14ac:dyDescent="0.25">
      <c r="A26" s="42"/>
      <c r="B26" s="44" t="s">
        <v>16</v>
      </c>
      <c r="C26" s="82">
        <f t="shared" si="25"/>
        <v>28.975293300000001</v>
      </c>
      <c r="D26" s="74">
        <f>'1-е_полуг'!D26+'2-е_полуг'!D26</f>
        <v>0</v>
      </c>
      <c r="E26" s="74">
        <f>'1-е_полуг'!E26+'2-е_полуг'!E26</f>
        <v>0</v>
      </c>
      <c r="F26" s="74">
        <f>'1-е_полуг'!F26+'2-е_полуг'!F26</f>
        <v>0</v>
      </c>
      <c r="G26" s="75">
        <f>'1-е_полуг'!G26+'2-е_полуг'!G26</f>
        <v>28.975293300000001</v>
      </c>
      <c r="H26" s="82">
        <f t="shared" si="27"/>
        <v>4.8292155499999998</v>
      </c>
      <c r="I26" s="74">
        <f>('1-е_полуг'!I26+'2-е_полуг'!I26)/2</f>
        <v>0</v>
      </c>
      <c r="J26" s="74">
        <f>('1-е_полуг'!J26+'2-е_полуг'!J26)/2</f>
        <v>0</v>
      </c>
      <c r="K26" s="74">
        <f>('1-е_полуг'!K26+'2-е_полуг'!K26)/2</f>
        <v>0</v>
      </c>
      <c r="L26" s="75">
        <f>('1-е_полуг'!L26+'2-е_полуг'!L26)/2</f>
        <v>4.8292155499999998</v>
      </c>
      <c r="M26" s="3"/>
      <c r="N26" s="59">
        <f>N17+N21+N22</f>
        <v>28.975293300000001</v>
      </c>
      <c r="O26" s="50">
        <f>O17+O21+O22</f>
        <v>0</v>
      </c>
      <c r="P26" s="50">
        <f>P17+P21+P22</f>
        <v>0</v>
      </c>
      <c r="Q26" s="50">
        <f>Q17+Q21+Q22</f>
        <v>0</v>
      </c>
      <c r="R26" s="51">
        <f>R17+R21+R22</f>
        <v>28.975293300000001</v>
      </c>
      <c r="S26" s="17"/>
      <c r="T26" s="59">
        <f>T17+T21+T22</f>
        <v>24.625133599999995</v>
      </c>
      <c r="U26" s="50">
        <f>U17+U21+U22</f>
        <v>0</v>
      </c>
      <c r="V26" s="50">
        <f>V17+V21+V22</f>
        <v>0</v>
      </c>
      <c r="W26" s="50">
        <f>W17+W21+W22</f>
        <v>0</v>
      </c>
      <c r="X26" s="51">
        <f>X17+X21+X22</f>
        <v>24.625133599999995</v>
      </c>
      <c r="Y26" s="3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</row>
    <row r="27" spans="1:85" s="18" customFormat="1" ht="15.75" customHeight="1" x14ac:dyDescent="0.25">
      <c r="A27" s="42"/>
      <c r="B27" s="44" t="s">
        <v>17</v>
      </c>
      <c r="C27" s="82">
        <f t="shared" si="25"/>
        <v>17.425278299999999</v>
      </c>
      <c r="D27" s="74">
        <f>'1-е_полуг'!D27+'2-е_полуг'!D27</f>
        <v>0</v>
      </c>
      <c r="E27" s="74">
        <f>'1-е_полуг'!E27+'2-е_полуг'!E27</f>
        <v>0</v>
      </c>
      <c r="F27" s="74">
        <f>'1-е_полуг'!F27+'2-е_полуг'!F27</f>
        <v>0</v>
      </c>
      <c r="G27" s="75">
        <f>'1-е_полуг'!G27+'2-е_полуг'!G27</f>
        <v>17.425278299999999</v>
      </c>
      <c r="H27" s="82">
        <f t="shared" si="27"/>
        <v>2.9042130500000001</v>
      </c>
      <c r="I27" s="74">
        <f>('1-е_полуг'!I27+'2-е_полуг'!I27)/2</f>
        <v>0</v>
      </c>
      <c r="J27" s="74">
        <f>('1-е_полуг'!J27+'2-е_полуг'!J27)/2</f>
        <v>0</v>
      </c>
      <c r="K27" s="74">
        <f>('1-е_полуг'!K27+'2-е_полуг'!K27)/2</f>
        <v>0</v>
      </c>
      <c r="L27" s="75">
        <f>('1-е_полуг'!L27+'2-е_полуг'!L27)/2</f>
        <v>2.9042130500000001</v>
      </c>
      <c r="M27" s="3"/>
      <c r="N27" s="59">
        <f>N18+N20</f>
        <v>17.425278299999999</v>
      </c>
      <c r="O27" s="50">
        <f>O18+O20</f>
        <v>0</v>
      </c>
      <c r="P27" s="50">
        <f>P18+P20</f>
        <v>0</v>
      </c>
      <c r="Q27" s="50">
        <f>Q18+Q20</f>
        <v>0</v>
      </c>
      <c r="R27" s="51">
        <f>R18+R20</f>
        <v>17.425278299999999</v>
      </c>
      <c r="S27" s="17"/>
      <c r="T27" s="59">
        <f>T18+T20</f>
        <v>13.294824699999999</v>
      </c>
      <c r="U27" s="50">
        <f>U18+U20</f>
        <v>0</v>
      </c>
      <c r="V27" s="50">
        <f>V18+V20</f>
        <v>0</v>
      </c>
      <c r="W27" s="50">
        <f>W18+W20</f>
        <v>0</v>
      </c>
      <c r="X27" s="51">
        <f>X18+X20</f>
        <v>13.294824699999999</v>
      </c>
      <c r="Y27" s="3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</row>
    <row r="28" spans="1:85" s="18" customFormat="1" ht="15.75" hidden="1" customHeight="1" x14ac:dyDescent="0.25">
      <c r="A28" s="27"/>
      <c r="B28" s="40" t="s">
        <v>13</v>
      </c>
      <c r="C28" s="79">
        <f t="shared" si="25"/>
        <v>0</v>
      </c>
      <c r="D28" s="80">
        <f>D29+D30+D31</f>
        <v>0</v>
      </c>
      <c r="E28" s="80">
        <f t="shared" ref="E28:G28" si="35">E29+E30+E31</f>
        <v>0</v>
      </c>
      <c r="F28" s="80">
        <f t="shared" si="35"/>
        <v>0</v>
      </c>
      <c r="G28" s="81">
        <f t="shared" si="35"/>
        <v>0</v>
      </c>
      <c r="H28" s="79">
        <f t="shared" si="27"/>
        <v>0</v>
      </c>
      <c r="I28" s="80">
        <f>ROUND((I29*8+I30*10+I31*6)/24,3)</f>
        <v>0</v>
      </c>
      <c r="J28" s="80">
        <f t="shared" ref="J28:L28" si="36">ROUND((J29*8+J30*10+J31*6)/24,3)</f>
        <v>0</v>
      </c>
      <c r="K28" s="80">
        <f t="shared" si="36"/>
        <v>0</v>
      </c>
      <c r="L28" s="81">
        <f t="shared" si="36"/>
        <v>0</v>
      </c>
      <c r="M28" s="12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2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</row>
    <row r="29" spans="1:85" s="18" customFormat="1" ht="15.75" hidden="1" customHeight="1" x14ac:dyDescent="0.25">
      <c r="A29" s="42"/>
      <c r="B29" s="45" t="s">
        <v>18</v>
      </c>
      <c r="C29" s="82">
        <f t="shared" si="25"/>
        <v>0</v>
      </c>
      <c r="D29" s="74">
        <f>'1-е_полуг'!D29+'2-е_полуг'!D29</f>
        <v>0</v>
      </c>
      <c r="E29" s="74">
        <f>'1-е_полуг'!E29+'2-е_полуг'!E29</f>
        <v>0</v>
      </c>
      <c r="F29" s="74">
        <f>'1-е_полуг'!F29+'2-е_полуг'!F29</f>
        <v>0</v>
      </c>
      <c r="G29" s="75">
        <f>'1-е_полуг'!G29+'2-е_полуг'!G29</f>
        <v>0</v>
      </c>
      <c r="H29" s="82">
        <f t="shared" si="27"/>
        <v>0</v>
      </c>
      <c r="I29" s="74">
        <f>('1-е_полуг'!I29+'2-е_полуг'!I29)/2</f>
        <v>0</v>
      </c>
      <c r="J29" s="74">
        <f>('1-е_полуг'!J29+'2-е_полуг'!J29)/2</f>
        <v>0</v>
      </c>
      <c r="K29" s="74">
        <f>('1-е_полуг'!K29+'2-е_полуг'!K29)/2</f>
        <v>0</v>
      </c>
      <c r="L29" s="75">
        <f>('1-е_полуг'!L29+'2-е_полуг'!L29)/2</f>
        <v>0</v>
      </c>
      <c r="M29" s="12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2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</row>
    <row r="30" spans="1:85" s="18" customFormat="1" ht="18.75" hidden="1" x14ac:dyDescent="0.25">
      <c r="A30" s="42"/>
      <c r="B30" s="45" t="s">
        <v>19</v>
      </c>
      <c r="C30" s="82">
        <f t="shared" si="25"/>
        <v>0</v>
      </c>
      <c r="D30" s="74">
        <f>'1-е_полуг'!D30+'2-е_полуг'!D30</f>
        <v>0</v>
      </c>
      <c r="E30" s="74">
        <f>'1-е_полуг'!E30+'2-е_полуг'!E30</f>
        <v>0</v>
      </c>
      <c r="F30" s="74">
        <f>'1-е_полуг'!F30+'2-е_полуг'!F30</f>
        <v>0</v>
      </c>
      <c r="G30" s="75">
        <f>'1-е_полуг'!G30+'2-е_полуг'!G30</f>
        <v>0</v>
      </c>
      <c r="H30" s="82">
        <f t="shared" si="27"/>
        <v>0</v>
      </c>
      <c r="I30" s="74">
        <f>('1-е_полуг'!I30+'2-е_полуг'!I30)/2</f>
        <v>0</v>
      </c>
      <c r="J30" s="74">
        <f>('1-е_полуг'!J30+'2-е_полуг'!J30)/2</f>
        <v>0</v>
      </c>
      <c r="K30" s="74">
        <f>('1-е_полуг'!K30+'2-е_полуг'!K30)/2</f>
        <v>0</v>
      </c>
      <c r="L30" s="75">
        <f>('1-е_полуг'!L30+'2-е_полуг'!L30)/2</f>
        <v>0</v>
      </c>
      <c r="M30" s="12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2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</row>
    <row r="31" spans="1:85" s="18" customFormat="1" ht="18.75" hidden="1" x14ac:dyDescent="0.25">
      <c r="A31" s="42"/>
      <c r="B31" s="45" t="s">
        <v>20</v>
      </c>
      <c r="C31" s="82">
        <f t="shared" si="25"/>
        <v>0</v>
      </c>
      <c r="D31" s="74">
        <f>'1-е_полуг'!D31+'2-е_полуг'!D31</f>
        <v>0</v>
      </c>
      <c r="E31" s="74">
        <f>'1-е_полуг'!E31+'2-е_полуг'!E31</f>
        <v>0</v>
      </c>
      <c r="F31" s="74">
        <f>'1-е_полуг'!F31+'2-е_полуг'!F31</f>
        <v>0</v>
      </c>
      <c r="G31" s="75">
        <f>'1-е_полуг'!G31+'2-е_полуг'!G31</f>
        <v>0</v>
      </c>
      <c r="H31" s="82">
        <f t="shared" si="27"/>
        <v>0</v>
      </c>
      <c r="I31" s="74">
        <f>('1-е_полуг'!I31+'2-е_полуг'!I31)/2</f>
        <v>0</v>
      </c>
      <c r="J31" s="74">
        <f>('1-е_полуг'!J31+'2-е_полуг'!J31)/2</f>
        <v>0</v>
      </c>
      <c r="K31" s="74">
        <f>('1-е_полуг'!K31+'2-е_полуг'!K31)/2</f>
        <v>0</v>
      </c>
      <c r="L31" s="75">
        <f>('1-е_полуг'!L31+'2-е_полуг'!L31)/2</f>
        <v>0</v>
      </c>
      <c r="M31" s="12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2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</row>
    <row r="32" spans="1:85" s="18" customFormat="1" ht="47.25" x14ac:dyDescent="0.25">
      <c r="A32" s="46" t="s">
        <v>26</v>
      </c>
      <c r="B32" s="35" t="s">
        <v>21</v>
      </c>
      <c r="C32" s="88">
        <f t="shared" si="25"/>
        <v>56.021719500000003</v>
      </c>
      <c r="D32" s="84">
        <f>D33+D34+D37</f>
        <v>0</v>
      </c>
      <c r="E32" s="84">
        <f t="shared" ref="E32:G32" si="37">E33+E34+E37</f>
        <v>0</v>
      </c>
      <c r="F32" s="84">
        <f t="shared" si="37"/>
        <v>0</v>
      </c>
      <c r="G32" s="85">
        <f t="shared" si="37"/>
        <v>56.021719500000003</v>
      </c>
      <c r="H32" s="88">
        <f t="shared" si="27"/>
        <v>9.3369532500000005</v>
      </c>
      <c r="I32" s="84">
        <f>I33+I34+I37</f>
        <v>0</v>
      </c>
      <c r="J32" s="84">
        <f t="shared" ref="J32:L32" si="38">J33+J34+J37</f>
        <v>0</v>
      </c>
      <c r="K32" s="84">
        <f t="shared" si="38"/>
        <v>0</v>
      </c>
      <c r="L32" s="85">
        <f t="shared" si="38"/>
        <v>9.3369532500000005</v>
      </c>
      <c r="M32" s="12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2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</row>
    <row r="33" spans="1:83" s="18" customFormat="1" ht="18.75" x14ac:dyDescent="0.25">
      <c r="A33" s="42"/>
      <c r="B33" s="43" t="s">
        <v>11</v>
      </c>
      <c r="C33" s="71">
        <f t="shared" si="25"/>
        <v>18.298567800000001</v>
      </c>
      <c r="D33" s="74">
        <f>'1-е_полуг'!D33+'2-е_полуг'!D33</f>
        <v>0</v>
      </c>
      <c r="E33" s="74">
        <f>'1-е_полуг'!E33+'2-е_полуг'!E33</f>
        <v>0</v>
      </c>
      <c r="F33" s="74">
        <f>'1-е_полуг'!F33+'2-е_полуг'!F33</f>
        <v>0</v>
      </c>
      <c r="G33" s="75">
        <f>'1-е_полуг'!G33+'2-е_полуг'!G33</f>
        <v>18.298567800000001</v>
      </c>
      <c r="H33" s="71">
        <f t="shared" si="27"/>
        <v>3.0497613000000001</v>
      </c>
      <c r="I33" s="74">
        <f>('1-е_полуг'!I33+'2-е_полуг'!I33)/2</f>
        <v>0</v>
      </c>
      <c r="J33" s="74">
        <f>('1-е_полуг'!J33+'2-е_полуг'!J33)/2</f>
        <v>0</v>
      </c>
      <c r="K33" s="74">
        <f>('1-е_полуг'!K33+'2-е_полуг'!K33)/2</f>
        <v>0</v>
      </c>
      <c r="L33" s="75">
        <f>('1-е_полуг'!L33+'2-е_полуг'!L33)/2</f>
        <v>3.0497613000000001</v>
      </c>
      <c r="M33" s="12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2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</row>
    <row r="34" spans="1:83" s="18" customFormat="1" ht="14.25" customHeight="1" x14ac:dyDescent="0.25">
      <c r="A34" s="27"/>
      <c r="B34" s="40" t="s">
        <v>12</v>
      </c>
      <c r="C34" s="79">
        <f t="shared" si="25"/>
        <v>37.723151700000003</v>
      </c>
      <c r="D34" s="80">
        <f>D35+D36</f>
        <v>0</v>
      </c>
      <c r="E34" s="80">
        <f t="shared" ref="E34:G34" si="39">E35+E36</f>
        <v>0</v>
      </c>
      <c r="F34" s="80">
        <f t="shared" si="39"/>
        <v>0</v>
      </c>
      <c r="G34" s="81">
        <f t="shared" si="39"/>
        <v>37.723151700000003</v>
      </c>
      <c r="H34" s="79">
        <f t="shared" si="27"/>
        <v>6.2871919500000004</v>
      </c>
      <c r="I34" s="80">
        <f>I35+I36</f>
        <v>0</v>
      </c>
      <c r="J34" s="80">
        <f t="shared" ref="J34:L34" si="40">J35+J36</f>
        <v>0</v>
      </c>
      <c r="K34" s="80">
        <f t="shared" si="40"/>
        <v>0</v>
      </c>
      <c r="L34" s="81">
        <f t="shared" si="40"/>
        <v>6.2871919500000004</v>
      </c>
      <c r="M34" s="12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2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</row>
    <row r="35" spans="1:83" s="20" customFormat="1" ht="15.75" customHeight="1" x14ac:dyDescent="0.25">
      <c r="A35" s="42"/>
      <c r="B35" s="44" t="s">
        <v>16</v>
      </c>
      <c r="C35" s="82">
        <f t="shared" si="25"/>
        <v>24.502798800000001</v>
      </c>
      <c r="D35" s="74">
        <f>'1-е_полуг'!D35+'2-е_полуг'!D35</f>
        <v>0</v>
      </c>
      <c r="E35" s="74">
        <f>'1-е_полуг'!E35+'2-е_полуг'!E35</f>
        <v>0</v>
      </c>
      <c r="F35" s="74">
        <f>'1-е_полуг'!F35+'2-е_полуг'!F35</f>
        <v>0</v>
      </c>
      <c r="G35" s="75">
        <f>'1-е_полуг'!G35+'2-е_полуг'!G35</f>
        <v>24.502798800000001</v>
      </c>
      <c r="H35" s="82">
        <f t="shared" si="27"/>
        <v>4.0837998000000004</v>
      </c>
      <c r="I35" s="74">
        <f>('1-е_полуг'!I35+'2-е_полуг'!I35)/2</f>
        <v>0</v>
      </c>
      <c r="J35" s="74">
        <f>('1-е_полуг'!J35+'2-е_полуг'!J35)/2</f>
        <v>0</v>
      </c>
      <c r="K35" s="74">
        <f>('1-е_полуг'!K35+'2-е_полуг'!K35)/2</f>
        <v>0</v>
      </c>
      <c r="L35" s="75">
        <f>('1-е_полуг'!L35+'2-е_полуг'!L35)/2</f>
        <v>4.0837998000000004</v>
      </c>
      <c r="M35" s="19"/>
      <c r="N35" s="17"/>
      <c r="O35" s="17"/>
      <c r="P35" s="17"/>
      <c r="Q35" s="17"/>
      <c r="R35" s="17"/>
      <c r="S35" s="17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</row>
    <row r="36" spans="1:83" s="18" customFormat="1" ht="15.75" customHeight="1" x14ac:dyDescent="0.25">
      <c r="A36" s="42"/>
      <c r="B36" s="44" t="s">
        <v>17</v>
      </c>
      <c r="C36" s="82">
        <f t="shared" si="25"/>
        <v>13.2203529</v>
      </c>
      <c r="D36" s="74">
        <f>'1-е_полуг'!D36+'2-е_полуг'!D36</f>
        <v>0</v>
      </c>
      <c r="E36" s="74">
        <f>'1-е_полуг'!E36+'2-е_полуг'!E36</f>
        <v>0</v>
      </c>
      <c r="F36" s="74">
        <f>'1-е_полуг'!F36+'2-е_полуг'!F36</f>
        <v>0</v>
      </c>
      <c r="G36" s="75">
        <f>'1-е_полуг'!G36+'2-е_полуг'!G36</f>
        <v>13.2203529</v>
      </c>
      <c r="H36" s="82">
        <f t="shared" si="27"/>
        <v>2.20339215</v>
      </c>
      <c r="I36" s="74">
        <f>('1-е_полуг'!I36+'2-е_полуг'!I36)/2</f>
        <v>0</v>
      </c>
      <c r="J36" s="74">
        <f>('1-е_полуг'!J36+'2-е_полуг'!J36)/2</f>
        <v>0</v>
      </c>
      <c r="K36" s="74">
        <f>('1-е_полуг'!K36+'2-е_полуг'!K36)/2</f>
        <v>0</v>
      </c>
      <c r="L36" s="75">
        <f>('1-е_полуг'!L36+'2-е_полуг'!L36)/2</f>
        <v>2.20339215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</row>
    <row r="37" spans="1:83" s="18" customFormat="1" ht="15.75" hidden="1" customHeight="1" x14ac:dyDescent="0.25">
      <c r="A37" s="27"/>
      <c r="B37" s="40" t="s">
        <v>13</v>
      </c>
      <c r="C37" s="79">
        <f t="shared" si="25"/>
        <v>0</v>
      </c>
      <c r="D37" s="80">
        <f>D38+D39+D40</f>
        <v>0</v>
      </c>
      <c r="E37" s="80">
        <f t="shared" ref="E37:G37" si="41">E38+E39+E40</f>
        <v>0</v>
      </c>
      <c r="F37" s="80">
        <f t="shared" si="41"/>
        <v>0</v>
      </c>
      <c r="G37" s="81">
        <f t="shared" si="41"/>
        <v>0</v>
      </c>
      <c r="H37" s="79">
        <f t="shared" si="27"/>
        <v>0</v>
      </c>
      <c r="I37" s="80">
        <f>ROUND((I38*8+I39*10+I40*6)/24,3)</f>
        <v>0</v>
      </c>
      <c r="J37" s="80">
        <f t="shared" ref="J37:L37" si="42">ROUND((J38*8+J39*10+J40*6)/24,3)</f>
        <v>0</v>
      </c>
      <c r="K37" s="80">
        <f t="shared" si="42"/>
        <v>0</v>
      </c>
      <c r="L37" s="81">
        <f t="shared" si="42"/>
        <v>0</v>
      </c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</row>
    <row r="38" spans="1:83" s="18" customFormat="1" ht="15.75" hidden="1" customHeight="1" x14ac:dyDescent="0.25">
      <c r="A38" s="42"/>
      <c r="B38" s="45" t="s">
        <v>18</v>
      </c>
      <c r="C38" s="82">
        <f t="shared" si="25"/>
        <v>0</v>
      </c>
      <c r="D38" s="74">
        <f>'1-е_полуг'!D38+'2-е_полуг'!D38</f>
        <v>0</v>
      </c>
      <c r="E38" s="74">
        <f>'1-е_полуг'!E38+'2-е_полуг'!E38</f>
        <v>0</v>
      </c>
      <c r="F38" s="74">
        <f>'1-е_полуг'!F38+'2-е_полуг'!F38</f>
        <v>0</v>
      </c>
      <c r="G38" s="75">
        <f>'1-е_полуг'!G38+'2-е_полуг'!G38</f>
        <v>0</v>
      </c>
      <c r="H38" s="82">
        <f t="shared" si="27"/>
        <v>0</v>
      </c>
      <c r="I38" s="74">
        <f>('1-е_полуг'!I38+'2-е_полуг'!I38)/2</f>
        <v>0</v>
      </c>
      <c r="J38" s="74">
        <f>('1-е_полуг'!J38+'2-е_полуг'!J38)/2</f>
        <v>0</v>
      </c>
      <c r="K38" s="74">
        <f>('1-е_полуг'!K38+'2-е_полуг'!K38)/2</f>
        <v>0</v>
      </c>
      <c r="L38" s="75">
        <f>('1-е_полуг'!L38+'2-е_полуг'!L38)/2</f>
        <v>0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</row>
    <row r="39" spans="1:83" s="20" customFormat="1" ht="18.75" hidden="1" x14ac:dyDescent="0.25">
      <c r="A39" s="42"/>
      <c r="B39" s="45" t="s">
        <v>19</v>
      </c>
      <c r="C39" s="82">
        <f t="shared" si="25"/>
        <v>0</v>
      </c>
      <c r="D39" s="74">
        <f>'1-е_полуг'!D39+'2-е_полуг'!D39</f>
        <v>0</v>
      </c>
      <c r="E39" s="74">
        <f>'1-е_полуг'!E39+'2-е_полуг'!E39</f>
        <v>0</v>
      </c>
      <c r="F39" s="74">
        <f>'1-е_полуг'!F39+'2-е_полуг'!F39</f>
        <v>0</v>
      </c>
      <c r="G39" s="75">
        <f>'1-е_полуг'!G39+'2-е_полуг'!G39</f>
        <v>0</v>
      </c>
      <c r="H39" s="82">
        <f t="shared" si="27"/>
        <v>0</v>
      </c>
      <c r="I39" s="74">
        <f>('1-е_полуг'!I39+'2-е_полуг'!I39)/2</f>
        <v>0</v>
      </c>
      <c r="J39" s="74">
        <f>('1-е_полуг'!J39+'2-е_полуг'!J39)/2</f>
        <v>0</v>
      </c>
      <c r="K39" s="74">
        <f>('1-е_полуг'!K39+'2-е_полуг'!K39)/2</f>
        <v>0</v>
      </c>
      <c r="L39" s="75">
        <f>('1-е_полуг'!L39+'2-е_полуг'!L39)/2</f>
        <v>0</v>
      </c>
      <c r="M39" s="19"/>
      <c r="N39" s="17"/>
      <c r="O39" s="17"/>
      <c r="P39" s="17"/>
      <c r="Q39" s="17"/>
      <c r="R39" s="17"/>
      <c r="S39" s="17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</row>
    <row r="40" spans="1:83" s="18" customFormat="1" ht="18.75" hidden="1" x14ac:dyDescent="0.25">
      <c r="A40" s="42"/>
      <c r="B40" s="45" t="s">
        <v>20</v>
      </c>
      <c r="C40" s="82">
        <f t="shared" si="25"/>
        <v>0</v>
      </c>
      <c r="D40" s="74">
        <f>'1-е_полуг'!D40+'2-е_полуг'!D40</f>
        <v>0</v>
      </c>
      <c r="E40" s="74">
        <f>'1-е_полуг'!E40+'2-е_полуг'!E40</f>
        <v>0</v>
      </c>
      <c r="F40" s="74">
        <f>'1-е_полуг'!F40+'2-е_полуг'!F40</f>
        <v>0</v>
      </c>
      <c r="G40" s="75">
        <f>'1-е_полуг'!G40+'2-е_полуг'!G40</f>
        <v>0</v>
      </c>
      <c r="H40" s="82">
        <f t="shared" si="27"/>
        <v>0</v>
      </c>
      <c r="I40" s="74">
        <f>('1-е_полуг'!I40+'2-е_полуг'!I40)/2</f>
        <v>0</v>
      </c>
      <c r="J40" s="74">
        <f>('1-е_полуг'!J40+'2-е_полуг'!J40)/2</f>
        <v>0</v>
      </c>
      <c r="K40" s="74">
        <f>('1-е_полуг'!K40+'2-е_полуг'!K40)/2</f>
        <v>0</v>
      </c>
      <c r="L40" s="75">
        <f>('1-е_полуг'!L40+'2-е_полуг'!L40)/2</f>
        <v>0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</row>
    <row r="41" spans="1:83" s="18" customFormat="1" ht="18.75" x14ac:dyDescent="0.25">
      <c r="A41" s="46" t="s">
        <v>27</v>
      </c>
      <c r="B41" s="35" t="s">
        <v>41</v>
      </c>
      <c r="C41" s="88">
        <f t="shared" si="25"/>
        <v>0.4185604</v>
      </c>
      <c r="D41" s="84">
        <f>D42+D43+D46</f>
        <v>0</v>
      </c>
      <c r="E41" s="84">
        <f t="shared" ref="E41:G41" si="43">E42+E43+E46</f>
        <v>0</v>
      </c>
      <c r="F41" s="84">
        <f t="shared" si="43"/>
        <v>0</v>
      </c>
      <c r="G41" s="85">
        <f t="shared" si="43"/>
        <v>0.4185604</v>
      </c>
      <c r="H41" s="88">
        <f t="shared" si="27"/>
        <v>6.9760066666666676E-2</v>
      </c>
      <c r="I41" s="84">
        <f>I42+I43+I46</f>
        <v>0</v>
      </c>
      <c r="J41" s="84">
        <f t="shared" ref="J41:L41" si="44">J42+J43+J46</f>
        <v>0</v>
      </c>
      <c r="K41" s="84">
        <f t="shared" si="44"/>
        <v>0</v>
      </c>
      <c r="L41" s="85">
        <f t="shared" si="44"/>
        <v>6.9760066666666676E-2</v>
      </c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</row>
    <row r="42" spans="1:83" s="20" customFormat="1" ht="18.75" x14ac:dyDescent="0.25">
      <c r="A42" s="42"/>
      <c r="B42" s="43" t="s">
        <v>11</v>
      </c>
      <c r="C42" s="71">
        <f t="shared" si="25"/>
        <v>0.2217538</v>
      </c>
      <c r="D42" s="74">
        <f>'1-е_полуг'!D42+'2-е_полуг'!D42</f>
        <v>0</v>
      </c>
      <c r="E42" s="74">
        <f>'1-е_полуг'!E42+'2-е_полуг'!E42</f>
        <v>0</v>
      </c>
      <c r="F42" s="74">
        <f>'1-е_полуг'!F42+'2-е_полуг'!F42</f>
        <v>0</v>
      </c>
      <c r="G42" s="75">
        <f>'1-е_полуг'!G42+'2-е_полуг'!G42</f>
        <v>0.2217538</v>
      </c>
      <c r="H42" s="71">
        <f t="shared" si="27"/>
        <v>3.6958966666666669E-2</v>
      </c>
      <c r="I42" s="74">
        <f>('1-е_полуг'!I42+'2-е_полуг'!I42)/2</f>
        <v>0</v>
      </c>
      <c r="J42" s="74">
        <f>('1-е_полуг'!J42+'2-е_полуг'!J42)/2</f>
        <v>0</v>
      </c>
      <c r="K42" s="74">
        <f>('1-е_полуг'!K42+'2-е_полуг'!K42)/2</f>
        <v>0</v>
      </c>
      <c r="L42" s="75">
        <f>('1-е_полуг'!L42+'2-е_полуг'!L42)/2</f>
        <v>3.6958966666666669E-2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</row>
    <row r="43" spans="1:83" s="18" customFormat="1" ht="18.75" x14ac:dyDescent="0.25">
      <c r="A43" s="27"/>
      <c r="B43" s="40" t="s">
        <v>12</v>
      </c>
      <c r="C43" s="79">
        <f t="shared" si="25"/>
        <v>0.1968066</v>
      </c>
      <c r="D43" s="80">
        <f>D44+D45</f>
        <v>0</v>
      </c>
      <c r="E43" s="80">
        <f t="shared" ref="E43:G43" si="45">E44+E45</f>
        <v>0</v>
      </c>
      <c r="F43" s="80">
        <f t="shared" si="45"/>
        <v>0</v>
      </c>
      <c r="G43" s="81">
        <f t="shared" si="45"/>
        <v>0.1968066</v>
      </c>
      <c r="H43" s="79">
        <f t="shared" si="27"/>
        <v>3.28011E-2</v>
      </c>
      <c r="I43" s="80">
        <f>I44+I45</f>
        <v>0</v>
      </c>
      <c r="J43" s="80">
        <f t="shared" ref="J43:L43" si="46">J44+J45</f>
        <v>0</v>
      </c>
      <c r="K43" s="80">
        <f t="shared" si="46"/>
        <v>0</v>
      </c>
      <c r="L43" s="81">
        <f t="shared" si="46"/>
        <v>3.28011E-2</v>
      </c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</row>
    <row r="44" spans="1:83" s="18" customFormat="1" ht="15.75" customHeight="1" x14ac:dyDescent="0.25">
      <c r="A44" s="42"/>
      <c r="B44" s="44" t="s">
        <v>16</v>
      </c>
      <c r="C44" s="82">
        <f t="shared" si="25"/>
        <v>0.12233479999999999</v>
      </c>
      <c r="D44" s="74">
        <f>'1-е_полуг'!D44+'2-е_полуг'!D44</f>
        <v>0</v>
      </c>
      <c r="E44" s="74">
        <f>'1-е_полуг'!E44+'2-е_полуг'!E44</f>
        <v>0</v>
      </c>
      <c r="F44" s="74">
        <f>'1-е_полуг'!F44+'2-е_полуг'!F44</f>
        <v>0</v>
      </c>
      <c r="G44" s="75">
        <f>'1-е_полуг'!G44+'2-е_полуг'!G44</f>
        <v>0.12233479999999999</v>
      </c>
      <c r="H44" s="82">
        <f t="shared" si="27"/>
        <v>2.0389133333333333E-2</v>
      </c>
      <c r="I44" s="74">
        <f>('1-е_полуг'!I44+'2-е_полуг'!I44)/2</f>
        <v>0</v>
      </c>
      <c r="J44" s="74">
        <f>('1-е_полуг'!J44+'2-е_полуг'!J44)/2</f>
        <v>0</v>
      </c>
      <c r="K44" s="74">
        <f>('1-е_полуг'!K44+'2-е_полуг'!K44)/2</f>
        <v>0</v>
      </c>
      <c r="L44" s="75">
        <f>('1-е_полуг'!L44+'2-е_полуг'!L44)/2</f>
        <v>2.0389133333333333E-2</v>
      </c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</row>
    <row r="45" spans="1:83" s="18" customFormat="1" ht="15.75" customHeight="1" x14ac:dyDescent="0.25">
      <c r="A45" s="42"/>
      <c r="B45" s="44" t="s">
        <v>17</v>
      </c>
      <c r="C45" s="82">
        <f t="shared" si="25"/>
        <v>7.4471800000000005E-2</v>
      </c>
      <c r="D45" s="74">
        <f>'1-е_полуг'!D45+'2-е_полуг'!D45</f>
        <v>0</v>
      </c>
      <c r="E45" s="74">
        <f>'1-е_полуг'!E45+'2-е_полуг'!E45</f>
        <v>0</v>
      </c>
      <c r="F45" s="74">
        <f>'1-е_полуг'!F45+'2-е_полуг'!F45</f>
        <v>0</v>
      </c>
      <c r="G45" s="75">
        <f>'1-е_полуг'!G45+'2-е_полуг'!G45</f>
        <v>7.4471800000000005E-2</v>
      </c>
      <c r="H45" s="82">
        <f t="shared" si="27"/>
        <v>1.2411966666666666E-2</v>
      </c>
      <c r="I45" s="74">
        <f>('1-е_полуг'!I45+'2-е_полуг'!I45)/2</f>
        <v>0</v>
      </c>
      <c r="J45" s="74">
        <f>('1-е_полуг'!J45+'2-е_полуг'!J45)/2</f>
        <v>0</v>
      </c>
      <c r="K45" s="74">
        <f>('1-е_полуг'!K45+'2-е_полуг'!K45)/2</f>
        <v>0</v>
      </c>
      <c r="L45" s="75">
        <f>('1-е_полуг'!L45+'2-е_полуг'!L45)/2</f>
        <v>1.2411966666666666E-2</v>
      </c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</row>
    <row r="46" spans="1:83" s="18" customFormat="1" ht="15.75" hidden="1" customHeight="1" x14ac:dyDescent="0.25">
      <c r="A46" s="27"/>
      <c r="B46" s="40" t="s">
        <v>13</v>
      </c>
      <c r="C46" s="79">
        <f t="shared" si="25"/>
        <v>0</v>
      </c>
      <c r="D46" s="80">
        <f>D47+D48+D49</f>
        <v>0</v>
      </c>
      <c r="E46" s="80">
        <f t="shared" ref="E46:G46" si="47">E47+E48+E49</f>
        <v>0</v>
      </c>
      <c r="F46" s="80">
        <f t="shared" si="47"/>
        <v>0</v>
      </c>
      <c r="G46" s="81">
        <f t="shared" si="47"/>
        <v>0</v>
      </c>
      <c r="H46" s="79">
        <f t="shared" si="27"/>
        <v>0</v>
      </c>
      <c r="I46" s="80">
        <f>ROUND((I47*8+I48*10+I49*6)/24,3)</f>
        <v>0</v>
      </c>
      <c r="J46" s="80">
        <f t="shared" ref="J46:L46" si="48">ROUND((J47*8+J48*10+J49*6)/24,3)</f>
        <v>0</v>
      </c>
      <c r="K46" s="80">
        <f t="shared" si="48"/>
        <v>0</v>
      </c>
      <c r="L46" s="81">
        <f t="shared" si="48"/>
        <v>0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</row>
    <row r="47" spans="1:83" s="18" customFormat="1" ht="15.75" hidden="1" customHeight="1" x14ac:dyDescent="0.25">
      <c r="A47" s="42"/>
      <c r="B47" s="45" t="s">
        <v>18</v>
      </c>
      <c r="C47" s="82">
        <f t="shared" si="25"/>
        <v>0</v>
      </c>
      <c r="D47" s="74">
        <f>'1-е_полуг'!D47+'2-е_полуг'!D47</f>
        <v>0</v>
      </c>
      <c r="E47" s="74">
        <f>'1-е_полуг'!E47+'2-е_полуг'!E47</f>
        <v>0</v>
      </c>
      <c r="F47" s="74">
        <f>'1-е_полуг'!F47+'2-е_полуг'!F47</f>
        <v>0</v>
      </c>
      <c r="G47" s="75">
        <f>'1-е_полуг'!G47+'2-е_полуг'!G47</f>
        <v>0</v>
      </c>
      <c r="H47" s="82">
        <f t="shared" si="27"/>
        <v>0</v>
      </c>
      <c r="I47" s="74">
        <f>('1-е_полуг'!I47+'2-е_полуг'!I47)/2</f>
        <v>0</v>
      </c>
      <c r="J47" s="74">
        <f>('1-е_полуг'!J47+'2-е_полуг'!J47)/2</f>
        <v>0</v>
      </c>
      <c r="K47" s="74">
        <f>('1-е_полуг'!K47+'2-е_полуг'!K47)/2</f>
        <v>0</v>
      </c>
      <c r="L47" s="75">
        <f>('1-е_полуг'!L47+'2-е_полуг'!L47)/2</f>
        <v>0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</row>
    <row r="48" spans="1:83" s="18" customFormat="1" ht="18.75" hidden="1" x14ac:dyDescent="0.25">
      <c r="A48" s="42"/>
      <c r="B48" s="45" t="s">
        <v>19</v>
      </c>
      <c r="C48" s="82">
        <f t="shared" si="25"/>
        <v>0</v>
      </c>
      <c r="D48" s="74">
        <f>'1-е_полуг'!D48+'2-е_полуг'!D48</f>
        <v>0</v>
      </c>
      <c r="E48" s="74">
        <f>'1-е_полуг'!E48+'2-е_полуг'!E48</f>
        <v>0</v>
      </c>
      <c r="F48" s="74">
        <f>'1-е_полуг'!F48+'2-е_полуг'!F48</f>
        <v>0</v>
      </c>
      <c r="G48" s="75">
        <f>'1-е_полуг'!G48+'2-е_полуг'!G48</f>
        <v>0</v>
      </c>
      <c r="H48" s="82">
        <f t="shared" si="27"/>
        <v>0</v>
      </c>
      <c r="I48" s="74">
        <f>('1-е_полуг'!I48+'2-е_полуг'!I48)/2</f>
        <v>0</v>
      </c>
      <c r="J48" s="74">
        <f>('1-е_полуг'!J48+'2-е_полуг'!J48)/2</f>
        <v>0</v>
      </c>
      <c r="K48" s="74">
        <f>('1-е_полуг'!K48+'2-е_полуг'!K48)/2</f>
        <v>0</v>
      </c>
      <c r="L48" s="75">
        <f>('1-е_полуг'!L48+'2-е_полуг'!L48)/2</f>
        <v>0</v>
      </c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</row>
    <row r="49" spans="1:83" s="18" customFormat="1" ht="18.75" hidden="1" x14ac:dyDescent="0.25">
      <c r="A49" s="42"/>
      <c r="B49" s="45" t="s">
        <v>20</v>
      </c>
      <c r="C49" s="82">
        <f t="shared" si="25"/>
        <v>0</v>
      </c>
      <c r="D49" s="74">
        <f>'1-е_полуг'!D49+'2-е_полуг'!D49</f>
        <v>0</v>
      </c>
      <c r="E49" s="74">
        <f>'1-е_полуг'!E49+'2-е_полуг'!E49</f>
        <v>0</v>
      </c>
      <c r="F49" s="74">
        <f>'1-е_полуг'!F49+'2-е_полуг'!F49</f>
        <v>0</v>
      </c>
      <c r="G49" s="75">
        <f>'1-е_полуг'!G49+'2-е_полуг'!G49</f>
        <v>0</v>
      </c>
      <c r="H49" s="82">
        <f t="shared" si="27"/>
        <v>0</v>
      </c>
      <c r="I49" s="74">
        <f>('1-е_полуг'!I49+'2-е_полуг'!I49)/2</f>
        <v>0</v>
      </c>
      <c r="J49" s="74">
        <f>('1-е_полуг'!J49+'2-е_полуг'!J49)/2</f>
        <v>0</v>
      </c>
      <c r="K49" s="74">
        <f>('1-е_полуг'!K49+'2-е_полуг'!K49)/2</f>
        <v>0</v>
      </c>
      <c r="L49" s="75">
        <f>('1-е_полуг'!L49+'2-е_полуг'!L49)/2</f>
        <v>0</v>
      </c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</row>
    <row r="50" spans="1:83" s="21" customFormat="1" ht="37.5" customHeight="1" x14ac:dyDescent="0.25">
      <c r="A50" s="46" t="s">
        <v>39</v>
      </c>
      <c r="B50" s="35" t="s">
        <v>37</v>
      </c>
      <c r="C50" s="88">
        <f t="shared" si="25"/>
        <v>0</v>
      </c>
      <c r="D50" s="84">
        <f>D51+D52+D55</f>
        <v>0</v>
      </c>
      <c r="E50" s="84">
        <f>E51+E52+E55</f>
        <v>0</v>
      </c>
      <c r="F50" s="84">
        <f>F51+F52+F55</f>
        <v>0</v>
      </c>
      <c r="G50" s="85">
        <f>G51+G52+G55</f>
        <v>0</v>
      </c>
      <c r="H50" s="88">
        <f t="shared" si="27"/>
        <v>0</v>
      </c>
      <c r="I50" s="84">
        <f>I51+I52+I55</f>
        <v>0</v>
      </c>
      <c r="J50" s="84">
        <f t="shared" ref="J50:L50" si="49">J51+J52+J55</f>
        <v>0</v>
      </c>
      <c r="K50" s="84">
        <f t="shared" si="49"/>
        <v>0</v>
      </c>
      <c r="L50" s="85">
        <f t="shared" si="49"/>
        <v>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</row>
    <row r="51" spans="1:83" s="16" customFormat="1" ht="18.75" x14ac:dyDescent="0.25">
      <c r="A51" s="42"/>
      <c r="B51" s="43" t="s">
        <v>11</v>
      </c>
      <c r="C51" s="71">
        <f>D51+E51+F51+G51</f>
        <v>0</v>
      </c>
      <c r="D51" s="74">
        <f>'1-е_полуг'!D51+'2-е_полуг'!D51</f>
        <v>0</v>
      </c>
      <c r="E51" s="74">
        <f>'1-е_полуг'!E51+'2-е_полуг'!E51</f>
        <v>0</v>
      </c>
      <c r="F51" s="74">
        <f>'1-е_полуг'!F51+'2-е_полуг'!F51</f>
        <v>0</v>
      </c>
      <c r="G51" s="75">
        <f>'1-е_полуг'!G51+'2-е_полуг'!G51</f>
        <v>0</v>
      </c>
      <c r="H51" s="71">
        <f t="shared" si="27"/>
        <v>0</v>
      </c>
      <c r="I51" s="74">
        <f>('1-е_полуг'!I51+'2-е_полуг'!I51)/2</f>
        <v>0</v>
      </c>
      <c r="J51" s="74">
        <f>('1-е_полуг'!J51+'2-е_полуг'!J51)/2</f>
        <v>0</v>
      </c>
      <c r="K51" s="74">
        <f>('1-е_полуг'!K51+'2-е_полуг'!K51)/2</f>
        <v>0</v>
      </c>
      <c r="L51" s="75">
        <f>('1-е_полуг'!L51+'2-е_полуг'!L51)/2</f>
        <v>0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</row>
    <row r="52" spans="1:83" s="16" customFormat="1" ht="18.75" x14ac:dyDescent="0.25">
      <c r="A52" s="27"/>
      <c r="B52" s="40" t="s">
        <v>12</v>
      </c>
      <c r="C52" s="79">
        <f t="shared" ref="C52:C68" si="50">D52+E52+F52+G52</f>
        <v>0</v>
      </c>
      <c r="D52" s="80">
        <f>D53+D54</f>
        <v>0</v>
      </c>
      <c r="E52" s="80">
        <f t="shared" ref="E52:G52" si="51">E53+E54</f>
        <v>0</v>
      </c>
      <c r="F52" s="80">
        <f t="shared" si="51"/>
        <v>0</v>
      </c>
      <c r="G52" s="81">
        <f t="shared" si="51"/>
        <v>0</v>
      </c>
      <c r="H52" s="79">
        <f t="shared" si="27"/>
        <v>0</v>
      </c>
      <c r="I52" s="80">
        <f>I53+I54</f>
        <v>0</v>
      </c>
      <c r="J52" s="80">
        <f t="shared" ref="J52:L52" si="52">J53+J54</f>
        <v>0</v>
      </c>
      <c r="K52" s="80">
        <f t="shared" si="52"/>
        <v>0</v>
      </c>
      <c r="L52" s="81">
        <f t="shared" si="52"/>
        <v>0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</row>
    <row r="53" spans="1:83" s="16" customFormat="1" ht="15.75" customHeight="1" x14ac:dyDescent="0.25">
      <c r="A53" s="42"/>
      <c r="B53" s="44" t="s">
        <v>16</v>
      </c>
      <c r="C53" s="82">
        <f t="shared" si="50"/>
        <v>0</v>
      </c>
      <c r="D53" s="74">
        <f>'1-е_полуг'!D53+'2-е_полуг'!D53</f>
        <v>0</v>
      </c>
      <c r="E53" s="74">
        <f>'1-е_полуг'!E53+'2-е_полуг'!E53</f>
        <v>0</v>
      </c>
      <c r="F53" s="74">
        <f>'1-е_полуг'!F53+'2-е_полуг'!F53</f>
        <v>0</v>
      </c>
      <c r="G53" s="75">
        <f>'1-е_полуг'!G53+'2-е_полуг'!G53</f>
        <v>0</v>
      </c>
      <c r="H53" s="82">
        <f t="shared" si="27"/>
        <v>0</v>
      </c>
      <c r="I53" s="74">
        <f>('1-е_полуг'!I53+'2-е_полуг'!I53)/2</f>
        <v>0</v>
      </c>
      <c r="J53" s="74">
        <f>('1-е_полуг'!J53+'2-е_полуг'!J53)/2</f>
        <v>0</v>
      </c>
      <c r="K53" s="74">
        <f>('1-е_полуг'!K53+'2-е_полуг'!K53)/2</f>
        <v>0</v>
      </c>
      <c r="L53" s="75">
        <f>('1-е_полуг'!L53+'2-е_полуг'!L53)/2</f>
        <v>0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</row>
    <row r="54" spans="1:83" s="16" customFormat="1" ht="15.75" customHeight="1" x14ac:dyDescent="0.25">
      <c r="A54" s="42"/>
      <c r="B54" s="44" t="s">
        <v>17</v>
      </c>
      <c r="C54" s="82">
        <f t="shared" si="50"/>
        <v>0</v>
      </c>
      <c r="D54" s="74">
        <f>'1-е_полуг'!D54+'2-е_полуг'!D54</f>
        <v>0</v>
      </c>
      <c r="E54" s="74">
        <f>'1-е_полуг'!E54+'2-е_полуг'!E54</f>
        <v>0</v>
      </c>
      <c r="F54" s="74">
        <f>'1-е_полуг'!F54+'2-е_полуг'!F54</f>
        <v>0</v>
      </c>
      <c r="G54" s="75">
        <f>'1-е_полуг'!G54+'2-е_полуг'!G54</f>
        <v>0</v>
      </c>
      <c r="H54" s="82">
        <f t="shared" si="27"/>
        <v>0</v>
      </c>
      <c r="I54" s="74">
        <f>('1-е_полуг'!I54+'2-е_полуг'!I54)/2</f>
        <v>0</v>
      </c>
      <c r="J54" s="74">
        <f>('1-е_полуг'!J54+'2-е_полуг'!J54)/2</f>
        <v>0</v>
      </c>
      <c r="K54" s="74">
        <f>('1-е_полуг'!K54+'2-е_полуг'!K54)/2</f>
        <v>0</v>
      </c>
      <c r="L54" s="75">
        <f>('1-е_полуг'!L54+'2-е_полуг'!L54)/2</f>
        <v>0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s="16" customFormat="1" ht="15.75" customHeight="1" x14ac:dyDescent="0.25">
      <c r="A55" s="27"/>
      <c r="B55" s="40" t="s">
        <v>13</v>
      </c>
      <c r="C55" s="79">
        <f t="shared" si="50"/>
        <v>0</v>
      </c>
      <c r="D55" s="80">
        <f>D56+D57+D58</f>
        <v>0</v>
      </c>
      <c r="E55" s="80">
        <f t="shared" ref="E55:G55" si="53">E56+E57+E58</f>
        <v>0</v>
      </c>
      <c r="F55" s="80">
        <f t="shared" si="53"/>
        <v>0</v>
      </c>
      <c r="G55" s="81">
        <f t="shared" si="53"/>
        <v>0</v>
      </c>
      <c r="H55" s="79">
        <f t="shared" si="27"/>
        <v>0</v>
      </c>
      <c r="I55" s="80">
        <f>I56+I57+I58</f>
        <v>0</v>
      </c>
      <c r="J55" s="80">
        <f t="shared" ref="J55:L55" si="54">J56+J57+J58</f>
        <v>0</v>
      </c>
      <c r="K55" s="80">
        <f t="shared" si="54"/>
        <v>0</v>
      </c>
      <c r="L55" s="81">
        <f t="shared" si="54"/>
        <v>0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</row>
    <row r="56" spans="1:83" ht="15.75" customHeight="1" x14ac:dyDescent="0.25">
      <c r="A56" s="42"/>
      <c r="B56" s="45" t="s">
        <v>18</v>
      </c>
      <c r="C56" s="82">
        <f t="shared" si="50"/>
        <v>0</v>
      </c>
      <c r="D56" s="74">
        <f>'1-е_полуг'!D56+'2-е_полуг'!D56</f>
        <v>0</v>
      </c>
      <c r="E56" s="74">
        <f>'1-е_полуг'!E56+'2-е_полуг'!E56</f>
        <v>0</v>
      </c>
      <c r="F56" s="74">
        <f>'1-е_полуг'!F56+'2-е_полуг'!F56</f>
        <v>0</v>
      </c>
      <c r="G56" s="75">
        <f>'1-е_полуг'!G56+'2-е_полуг'!G56</f>
        <v>0</v>
      </c>
      <c r="H56" s="82">
        <f t="shared" si="27"/>
        <v>0</v>
      </c>
      <c r="I56" s="74">
        <f>('1-е_полуг'!I56+'2-е_полуг'!I56)/2</f>
        <v>0</v>
      </c>
      <c r="J56" s="74">
        <f>('1-е_полуг'!J56+'2-е_полуг'!J56)/2</f>
        <v>0</v>
      </c>
      <c r="K56" s="74">
        <f>('1-е_полуг'!K56+'2-е_полуг'!K56)/2</f>
        <v>0</v>
      </c>
      <c r="L56" s="75">
        <f>('1-е_полуг'!L56+'2-е_полуг'!L56)/2</f>
        <v>0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</row>
    <row r="57" spans="1:83" s="16" customFormat="1" ht="18.75" x14ac:dyDescent="0.25">
      <c r="A57" s="42"/>
      <c r="B57" s="45" t="s">
        <v>19</v>
      </c>
      <c r="C57" s="82">
        <f t="shared" si="50"/>
        <v>0</v>
      </c>
      <c r="D57" s="74">
        <f>'1-е_полуг'!D57+'2-е_полуг'!D57</f>
        <v>0</v>
      </c>
      <c r="E57" s="74">
        <f>'1-е_полуг'!E57+'2-е_полуг'!E57</f>
        <v>0</v>
      </c>
      <c r="F57" s="74">
        <f>'1-е_полуг'!F57+'2-е_полуг'!F57</f>
        <v>0</v>
      </c>
      <c r="G57" s="75">
        <f>'1-е_полуг'!G57+'2-е_полуг'!G57</f>
        <v>0</v>
      </c>
      <c r="H57" s="82">
        <f t="shared" si="27"/>
        <v>0</v>
      </c>
      <c r="I57" s="74">
        <f>('1-е_полуг'!I57+'2-е_полуг'!I57)/2</f>
        <v>0</v>
      </c>
      <c r="J57" s="74">
        <f>('1-е_полуг'!J57+'2-е_полуг'!J57)/2</f>
        <v>0</v>
      </c>
      <c r="K57" s="74">
        <f>('1-е_полуг'!K57+'2-е_полуг'!K57)/2</f>
        <v>0</v>
      </c>
      <c r="L57" s="75">
        <f>('1-е_полуг'!L57+'2-е_полуг'!L57)/2</f>
        <v>0</v>
      </c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</row>
    <row r="58" spans="1:83" s="16" customFormat="1" ht="18.75" x14ac:dyDescent="0.25">
      <c r="A58" s="42"/>
      <c r="B58" s="45" t="s">
        <v>20</v>
      </c>
      <c r="C58" s="82">
        <f t="shared" si="50"/>
        <v>0</v>
      </c>
      <c r="D58" s="74">
        <f>'1-е_полуг'!D58+'2-е_полуг'!D58</f>
        <v>0</v>
      </c>
      <c r="E58" s="74">
        <f>'1-е_полуг'!E58+'2-е_полуг'!E58</f>
        <v>0</v>
      </c>
      <c r="F58" s="74">
        <f>'1-е_полуг'!F58+'2-е_полуг'!F58</f>
        <v>0</v>
      </c>
      <c r="G58" s="75">
        <f>'1-е_полуг'!G58+'2-е_полуг'!G58</f>
        <v>0</v>
      </c>
      <c r="H58" s="82">
        <f t="shared" si="27"/>
        <v>0</v>
      </c>
      <c r="I58" s="74">
        <f>('1-е_полуг'!I58+'2-е_полуг'!I58)/2</f>
        <v>0</v>
      </c>
      <c r="J58" s="74">
        <f>('1-е_полуг'!J58+'2-е_полуг'!J58)/2</f>
        <v>0</v>
      </c>
      <c r="K58" s="74">
        <f>('1-е_полуг'!K58+'2-е_полуг'!K58)/2</f>
        <v>0</v>
      </c>
      <c r="L58" s="75">
        <f>('1-е_полуг'!L58+'2-е_полуг'!L58)/2</f>
        <v>0</v>
      </c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</row>
    <row r="59" spans="1:83" s="21" customFormat="1" ht="37.5" hidden="1" customHeight="1" x14ac:dyDescent="0.25">
      <c r="A59" s="46" t="s">
        <v>33</v>
      </c>
      <c r="B59" s="35" t="s">
        <v>38</v>
      </c>
      <c r="C59" s="88">
        <f t="shared" si="50"/>
        <v>0</v>
      </c>
      <c r="D59" s="84">
        <f>D60+D61+D64</f>
        <v>0</v>
      </c>
      <c r="E59" s="84">
        <f>E60+E61+E64</f>
        <v>0</v>
      </c>
      <c r="F59" s="84">
        <f>F60+F61+F64</f>
        <v>0</v>
      </c>
      <c r="G59" s="85">
        <f>G60+G61+G64</f>
        <v>0</v>
      </c>
      <c r="H59" s="88">
        <f t="shared" ref="H59:H67" si="55">I59+J59+K59+L59</f>
        <v>0</v>
      </c>
      <c r="I59" s="84">
        <f>I60+I61+I64</f>
        <v>0</v>
      </c>
      <c r="J59" s="84">
        <f t="shared" ref="J59:L59" si="56">J60+J61+J64</f>
        <v>0</v>
      </c>
      <c r="K59" s="84">
        <f t="shared" si="56"/>
        <v>0</v>
      </c>
      <c r="L59" s="85">
        <f t="shared" si="56"/>
        <v>0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</row>
    <row r="60" spans="1:83" s="16" customFormat="1" ht="18.75" hidden="1" x14ac:dyDescent="0.25">
      <c r="A60" s="42"/>
      <c r="B60" s="43" t="s">
        <v>11</v>
      </c>
      <c r="C60" s="71">
        <f>D60+E60+F60+G60</f>
        <v>0</v>
      </c>
      <c r="D60" s="74">
        <f>'1-е_полуг'!D60+'2-е_полуг'!D60</f>
        <v>0</v>
      </c>
      <c r="E60" s="74">
        <f>'1-е_полуг'!E60+'2-е_полуг'!E60</f>
        <v>0</v>
      </c>
      <c r="F60" s="74">
        <f>'1-е_полуг'!F60+'2-е_полуг'!F60</f>
        <v>0</v>
      </c>
      <c r="G60" s="75">
        <f>'1-е_полуг'!G60+'2-е_полуг'!G60</f>
        <v>0</v>
      </c>
      <c r="H60" s="71">
        <f t="shared" si="55"/>
        <v>0</v>
      </c>
      <c r="I60" s="74">
        <f>('1-е_полуг'!I60+'2-е_полуг'!I60)/2</f>
        <v>0</v>
      </c>
      <c r="J60" s="74">
        <f>('1-е_полуг'!J60+'2-е_полуг'!J60)/2</f>
        <v>0</v>
      </c>
      <c r="K60" s="74">
        <f>('1-е_полуг'!K60+'2-е_полуг'!K60)/2</f>
        <v>0</v>
      </c>
      <c r="L60" s="75">
        <f>('1-е_полуг'!L60+'2-е_полуг'!L60)/2</f>
        <v>0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</row>
    <row r="61" spans="1:83" s="16" customFormat="1" ht="18.75" hidden="1" x14ac:dyDescent="0.25">
      <c r="A61" s="27"/>
      <c r="B61" s="40" t="s">
        <v>12</v>
      </c>
      <c r="C61" s="79">
        <f t="shared" ref="C61:C67" si="57">D61+E61+F61+G61</f>
        <v>0</v>
      </c>
      <c r="D61" s="80">
        <f>D62+D63</f>
        <v>0</v>
      </c>
      <c r="E61" s="80">
        <f t="shared" ref="E61:G61" si="58">E62+E63</f>
        <v>0</v>
      </c>
      <c r="F61" s="80">
        <f t="shared" si="58"/>
        <v>0</v>
      </c>
      <c r="G61" s="81">
        <f t="shared" si="58"/>
        <v>0</v>
      </c>
      <c r="H61" s="79">
        <f t="shared" si="55"/>
        <v>0</v>
      </c>
      <c r="I61" s="80">
        <f>ROUND((I62*16+I63*8)/24,3)</f>
        <v>0</v>
      </c>
      <c r="J61" s="80">
        <f t="shared" ref="J61:L61" si="59">ROUND((J62*16+J63*8)/24,3)</f>
        <v>0</v>
      </c>
      <c r="K61" s="80">
        <f t="shared" si="59"/>
        <v>0</v>
      </c>
      <c r="L61" s="81">
        <f t="shared" si="59"/>
        <v>0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</row>
    <row r="62" spans="1:83" s="16" customFormat="1" ht="15.75" hidden="1" customHeight="1" x14ac:dyDescent="0.25">
      <c r="A62" s="42"/>
      <c r="B62" s="44" t="s">
        <v>16</v>
      </c>
      <c r="C62" s="82">
        <f t="shared" si="57"/>
        <v>0</v>
      </c>
      <c r="D62" s="74">
        <f>'1-е_полуг'!D62+'2-е_полуг'!D62</f>
        <v>0</v>
      </c>
      <c r="E62" s="74">
        <f>'1-е_полуг'!E62+'2-е_полуг'!E62</f>
        <v>0</v>
      </c>
      <c r="F62" s="74">
        <f>'1-е_полуг'!F62+'2-е_полуг'!F62</f>
        <v>0</v>
      </c>
      <c r="G62" s="75">
        <f>'1-е_полуг'!G62+'2-е_полуг'!G62</f>
        <v>0</v>
      </c>
      <c r="H62" s="82">
        <f t="shared" si="55"/>
        <v>0</v>
      </c>
      <c r="I62" s="74">
        <f>('1-е_полуг'!I62+'2-е_полуг'!I62)/2</f>
        <v>0</v>
      </c>
      <c r="J62" s="74">
        <f>('1-е_полуг'!J62+'2-е_полуг'!J62)/2</f>
        <v>0</v>
      </c>
      <c r="K62" s="74">
        <f>('1-е_полуг'!K62+'2-е_полуг'!K62)/2</f>
        <v>0</v>
      </c>
      <c r="L62" s="75">
        <f>('1-е_полуг'!L62+'2-е_полуг'!L62)/2</f>
        <v>0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</row>
    <row r="63" spans="1:83" s="16" customFormat="1" ht="15.75" hidden="1" customHeight="1" x14ac:dyDescent="0.25">
      <c r="A63" s="42"/>
      <c r="B63" s="44" t="s">
        <v>17</v>
      </c>
      <c r="C63" s="82">
        <f t="shared" si="57"/>
        <v>0</v>
      </c>
      <c r="D63" s="74">
        <f>'1-е_полуг'!D63+'2-е_полуг'!D63</f>
        <v>0</v>
      </c>
      <c r="E63" s="74">
        <f>'1-е_полуг'!E63+'2-е_полуг'!E63</f>
        <v>0</v>
      </c>
      <c r="F63" s="74">
        <f>'1-е_полуг'!F63+'2-е_полуг'!F63</f>
        <v>0</v>
      </c>
      <c r="G63" s="75">
        <f>'1-е_полуг'!G63+'2-е_полуг'!G63</f>
        <v>0</v>
      </c>
      <c r="H63" s="82">
        <f t="shared" si="55"/>
        <v>0</v>
      </c>
      <c r="I63" s="74">
        <f>('1-е_полуг'!I63+'2-е_полуг'!I63)/2</f>
        <v>0</v>
      </c>
      <c r="J63" s="74">
        <f>('1-е_полуг'!J63+'2-е_полуг'!J63)/2</f>
        <v>0</v>
      </c>
      <c r="K63" s="74">
        <f>('1-е_полуг'!K63+'2-е_полуг'!K63)/2</f>
        <v>0</v>
      </c>
      <c r="L63" s="75">
        <f>('1-е_полуг'!L63+'2-е_полуг'!L63)/2</f>
        <v>0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</row>
    <row r="64" spans="1:83" s="16" customFormat="1" ht="15.75" hidden="1" customHeight="1" x14ac:dyDescent="0.25">
      <c r="A64" s="27"/>
      <c r="B64" s="40" t="s">
        <v>13</v>
      </c>
      <c r="C64" s="79">
        <f t="shared" si="57"/>
        <v>0</v>
      </c>
      <c r="D64" s="80">
        <f>D65+D66+D67</f>
        <v>0</v>
      </c>
      <c r="E64" s="80">
        <f t="shared" ref="E64:G64" si="60">E65+E66+E67</f>
        <v>0</v>
      </c>
      <c r="F64" s="80">
        <f t="shared" si="60"/>
        <v>0</v>
      </c>
      <c r="G64" s="81">
        <f t="shared" si="60"/>
        <v>0</v>
      </c>
      <c r="H64" s="79">
        <f t="shared" si="55"/>
        <v>0</v>
      </c>
      <c r="I64" s="80">
        <f>ROUND((I65*8+I66*10+I67*6)/24,3)</f>
        <v>0</v>
      </c>
      <c r="J64" s="80">
        <f t="shared" ref="J64:L64" si="61">ROUND((J65*8+J66*10+J67*6)/24,3)</f>
        <v>0</v>
      </c>
      <c r="K64" s="80">
        <f t="shared" si="61"/>
        <v>0</v>
      </c>
      <c r="L64" s="81">
        <f t="shared" si="61"/>
        <v>0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</row>
    <row r="65" spans="1:83" ht="15.75" hidden="1" customHeight="1" x14ac:dyDescent="0.25">
      <c r="A65" s="42"/>
      <c r="B65" s="45" t="s">
        <v>18</v>
      </c>
      <c r="C65" s="82">
        <f t="shared" si="57"/>
        <v>0</v>
      </c>
      <c r="D65" s="74">
        <f>'1-е_полуг'!D65+'2-е_полуг'!D65</f>
        <v>0</v>
      </c>
      <c r="E65" s="74">
        <f>'1-е_полуг'!E65+'2-е_полуг'!E65</f>
        <v>0</v>
      </c>
      <c r="F65" s="74">
        <f>'1-е_полуг'!F65+'2-е_полуг'!F65</f>
        <v>0</v>
      </c>
      <c r="G65" s="75">
        <f>'1-е_полуг'!G65+'2-е_полуг'!G65</f>
        <v>0</v>
      </c>
      <c r="H65" s="82">
        <f t="shared" si="55"/>
        <v>0</v>
      </c>
      <c r="I65" s="74">
        <f>('1-е_полуг'!I65+'2-е_полуг'!I65)/2</f>
        <v>0</v>
      </c>
      <c r="J65" s="74">
        <f>('1-е_полуг'!J65+'2-е_полуг'!J65)/2</f>
        <v>0</v>
      </c>
      <c r="K65" s="74">
        <f>('1-е_полуг'!K65+'2-е_полуг'!K65)/2</f>
        <v>0</v>
      </c>
      <c r="L65" s="75">
        <f>('1-е_полуг'!L65+'2-е_полуг'!L65)/2</f>
        <v>0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</row>
    <row r="66" spans="1:83" s="16" customFormat="1" ht="18.75" hidden="1" x14ac:dyDescent="0.25">
      <c r="A66" s="42"/>
      <c r="B66" s="45" t="s">
        <v>19</v>
      </c>
      <c r="C66" s="82">
        <f t="shared" si="57"/>
        <v>0</v>
      </c>
      <c r="D66" s="74">
        <f>'1-е_полуг'!D66+'2-е_полуг'!D66</f>
        <v>0</v>
      </c>
      <c r="E66" s="74">
        <f>'1-е_полуг'!E66+'2-е_полуг'!E66</f>
        <v>0</v>
      </c>
      <c r="F66" s="74">
        <f>'1-е_полуг'!F66+'2-е_полуг'!F66</f>
        <v>0</v>
      </c>
      <c r="G66" s="75">
        <f>'1-е_полуг'!G66+'2-е_полуг'!G66</f>
        <v>0</v>
      </c>
      <c r="H66" s="82">
        <f t="shared" si="55"/>
        <v>0</v>
      </c>
      <c r="I66" s="74">
        <f>('1-е_полуг'!I66+'2-е_полуг'!I66)/2</f>
        <v>0</v>
      </c>
      <c r="J66" s="74">
        <f>('1-е_полуг'!J66+'2-е_полуг'!J66)/2</f>
        <v>0</v>
      </c>
      <c r="K66" s="74">
        <f>('1-е_полуг'!K66+'2-е_полуг'!K66)/2</f>
        <v>0</v>
      </c>
      <c r="L66" s="75">
        <f>('1-е_полуг'!L66+'2-е_полуг'!L66)/2</f>
        <v>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</row>
    <row r="67" spans="1:83" s="16" customFormat="1" ht="18.75" hidden="1" x14ac:dyDescent="0.25">
      <c r="A67" s="42"/>
      <c r="B67" s="45" t="s">
        <v>20</v>
      </c>
      <c r="C67" s="82">
        <f t="shared" si="57"/>
        <v>0</v>
      </c>
      <c r="D67" s="74">
        <f>'1-е_полуг'!D67+'2-е_полуг'!D67</f>
        <v>0</v>
      </c>
      <c r="E67" s="74">
        <f>'1-е_полуг'!E67+'2-е_полуг'!E67</f>
        <v>0</v>
      </c>
      <c r="F67" s="74">
        <f>'1-е_полуг'!F67+'2-е_полуг'!F67</f>
        <v>0</v>
      </c>
      <c r="G67" s="75">
        <f>'1-е_полуг'!G67+'2-е_полуг'!G67</f>
        <v>0</v>
      </c>
      <c r="H67" s="82">
        <f t="shared" si="55"/>
        <v>0</v>
      </c>
      <c r="I67" s="74">
        <f>('1-е_полуг'!I67+'2-е_полуг'!I67)/2</f>
        <v>0</v>
      </c>
      <c r="J67" s="74">
        <f>('1-е_полуг'!J67+'2-е_полуг'!J67)/2</f>
        <v>0</v>
      </c>
      <c r="K67" s="74">
        <f>('1-е_полуг'!K67+'2-е_полуг'!K67)/2</f>
        <v>0</v>
      </c>
      <c r="L67" s="75">
        <f>('1-е_полуг'!L67+'2-е_полуг'!L67)/2</f>
        <v>0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</row>
    <row r="68" spans="1:83" ht="40.5" customHeight="1" thickBot="1" x14ac:dyDescent="0.3">
      <c r="A68" s="38"/>
      <c r="B68" s="39" t="s">
        <v>30</v>
      </c>
      <c r="C68" s="89">
        <f t="shared" si="50"/>
        <v>288.47568799999999</v>
      </c>
      <c r="D68" s="90">
        <f>D10+D14</f>
        <v>0</v>
      </c>
      <c r="E68" s="90">
        <f>E10+E14</f>
        <v>0</v>
      </c>
      <c r="F68" s="90">
        <f>F10+F14</f>
        <v>55.432625299999998</v>
      </c>
      <c r="G68" s="91">
        <f>G10+G14</f>
        <v>233.04306270000001</v>
      </c>
      <c r="H68" s="89">
        <f t="shared" si="27"/>
        <v>48.079279516666674</v>
      </c>
      <c r="I68" s="90">
        <f>I10+I14</f>
        <v>0</v>
      </c>
      <c r="J68" s="90">
        <f>J10+J14</f>
        <v>0</v>
      </c>
      <c r="K68" s="90">
        <f>K10+K14</f>
        <v>9.2387699999999988</v>
      </c>
      <c r="L68" s="91">
        <f>L10+L14</f>
        <v>38.840509516666671</v>
      </c>
    </row>
    <row r="69" spans="1:83" x14ac:dyDescent="0.25">
      <c r="A69" s="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8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83" ht="14.25" customHeight="1" x14ac:dyDescent="0.25">
      <c r="A71" s="3"/>
      <c r="B71" s="3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83" s="64" customFormat="1" ht="20.25" x14ac:dyDescent="0.3">
      <c r="B72" s="63"/>
      <c r="J72" s="65"/>
      <c r="K72" s="65"/>
      <c r="L72" s="65"/>
    </row>
    <row r="73" spans="1:83" ht="20.25" x14ac:dyDescent="0.3">
      <c r="A73" s="3"/>
      <c r="B73" s="63"/>
      <c r="C73" s="65"/>
      <c r="D73" s="64"/>
      <c r="E73" s="65"/>
      <c r="F73" s="65"/>
      <c r="G73" s="65"/>
      <c r="H73" s="65"/>
      <c r="I73" s="65"/>
      <c r="J73" s="22"/>
      <c r="K73" s="22"/>
      <c r="L73" s="22"/>
    </row>
    <row r="74" spans="1:83" ht="19.5" customHeight="1" x14ac:dyDescent="0.25">
      <c r="A74" s="3"/>
      <c r="B74" s="3"/>
      <c r="C74" s="68"/>
      <c r="D74" s="68"/>
      <c r="E74" s="68"/>
      <c r="F74" s="68"/>
      <c r="G74" s="68"/>
      <c r="H74" s="68"/>
      <c r="I74" s="68"/>
      <c r="J74" s="68"/>
      <c r="K74" s="68"/>
      <c r="L74" s="68"/>
    </row>
    <row r="75" spans="1:8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83" x14ac:dyDescent="0.25">
      <c r="A76" s="3"/>
      <c r="B76" s="3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1:8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8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8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8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3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 x14ac:dyDescent="0.25">
      <c r="A82" s="3"/>
      <c r="B82" s="3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x14ac:dyDescent="0.25">
      <c r="A83" s="3"/>
      <c r="B83" s="3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x14ac:dyDescent="0.25">
      <c r="A84" s="3"/>
      <c r="B84" s="3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 x14ac:dyDescent="0.25">
      <c r="A85" s="3"/>
      <c r="B85" s="3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 x14ac:dyDescent="0.25">
      <c r="A86" s="3"/>
      <c r="B86" s="3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 x14ac:dyDescent="0.25">
      <c r="A87" s="3"/>
      <c r="B87" s="3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 x14ac:dyDescent="0.25">
      <c r="A88" s="3"/>
      <c r="B88" s="3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x14ac:dyDescent="0.25">
      <c r="A89" s="3"/>
      <c r="B89" s="3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 x14ac:dyDescent="0.25">
      <c r="A90" s="3"/>
      <c r="B90" s="3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 x14ac:dyDescent="0.25">
      <c r="A91" s="3"/>
      <c r="B91" s="3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 x14ac:dyDescent="0.25">
      <c r="A92" s="3"/>
      <c r="B92" s="3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 x14ac:dyDescent="0.25">
      <c r="A93" s="3"/>
      <c r="B93" s="3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 x14ac:dyDescent="0.25">
      <c r="A94" s="3"/>
      <c r="B94" s="3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 x14ac:dyDescent="0.25">
      <c r="A95" s="3"/>
      <c r="B95" s="3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 x14ac:dyDescent="0.25">
      <c r="A96" s="3"/>
      <c r="B96" s="3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 x14ac:dyDescent="0.25">
      <c r="A97" s="3"/>
      <c r="B97" s="3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 x14ac:dyDescent="0.25">
      <c r="A98" s="3"/>
      <c r="B98" s="3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 x14ac:dyDescent="0.25">
      <c r="A99" s="3"/>
      <c r="B99" s="3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 x14ac:dyDescent="0.25">
      <c r="A100" s="3"/>
      <c r="B100" s="3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 x14ac:dyDescent="0.25">
      <c r="A101" s="3"/>
      <c r="B101" s="3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x14ac:dyDescent="0.25">
      <c r="A102" s="3"/>
      <c r="B102" s="3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 x14ac:dyDescent="0.25">
      <c r="A103" s="3"/>
      <c r="B103" s="3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 x14ac:dyDescent="0.25">
      <c r="A104" s="3"/>
      <c r="B104" s="3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 x14ac:dyDescent="0.25">
      <c r="A105" s="3"/>
      <c r="B105" s="3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x14ac:dyDescent="0.25">
      <c r="A106" s="3"/>
      <c r="B106" s="3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 x14ac:dyDescent="0.25">
      <c r="A107" s="3"/>
      <c r="B107" s="3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 x14ac:dyDescent="0.25">
      <c r="A108" s="3"/>
      <c r="B108" s="3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 x14ac:dyDescent="0.25">
      <c r="A109" s="3"/>
      <c r="B109" s="3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 x14ac:dyDescent="0.25">
      <c r="A110" s="3"/>
      <c r="B110" s="3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 x14ac:dyDescent="0.25">
      <c r="A111" s="3"/>
      <c r="B111" s="3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 x14ac:dyDescent="0.25">
      <c r="A112" s="3"/>
      <c r="B112" s="3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 x14ac:dyDescent="0.25">
      <c r="A113" s="3"/>
      <c r="B113" s="3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 x14ac:dyDescent="0.25">
      <c r="A114" s="3"/>
      <c r="B114" s="3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 x14ac:dyDescent="0.25">
      <c r="A115" s="3"/>
      <c r="B115" s="3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x14ac:dyDescent="0.25">
      <c r="A116" s="3"/>
      <c r="B116" s="3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 x14ac:dyDescent="0.25">
      <c r="A117" s="3"/>
      <c r="B117" s="3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 x14ac:dyDescent="0.25">
      <c r="A118" s="3"/>
      <c r="B118" s="3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 x14ac:dyDescent="0.25">
      <c r="A119" s="3"/>
      <c r="B119" s="3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 x14ac:dyDescent="0.25">
      <c r="A120" s="3"/>
      <c r="B120" s="3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 x14ac:dyDescent="0.25">
      <c r="A121" s="3"/>
      <c r="B121" s="3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 x14ac:dyDescent="0.25">
      <c r="A122" s="3"/>
      <c r="B122" s="3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 x14ac:dyDescent="0.25">
      <c r="A123" s="3"/>
      <c r="B123" s="3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 x14ac:dyDescent="0.25">
      <c r="A124" s="3"/>
      <c r="B124" s="3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 x14ac:dyDescent="0.25">
      <c r="A125" s="3"/>
      <c r="B125" s="3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 x14ac:dyDescent="0.25">
      <c r="A126" s="3"/>
      <c r="B126" s="3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 x14ac:dyDescent="0.25">
      <c r="A127" s="3"/>
      <c r="B127" s="3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 x14ac:dyDescent="0.25">
      <c r="A128" s="3"/>
      <c r="B128" s="3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 x14ac:dyDescent="0.25">
      <c r="A129" s="3"/>
      <c r="B129" s="3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 x14ac:dyDescent="0.25">
      <c r="A130" s="3"/>
      <c r="B130" s="3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 x14ac:dyDescent="0.25">
      <c r="A131" s="3"/>
      <c r="B131" s="3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 x14ac:dyDescent="0.25">
      <c r="A132" s="3"/>
      <c r="B132" s="3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 x14ac:dyDescent="0.25">
      <c r="A133" s="3"/>
      <c r="B133" s="3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 x14ac:dyDescent="0.25">
      <c r="A134" s="3"/>
      <c r="B134" s="3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 x14ac:dyDescent="0.25">
      <c r="A135" s="3"/>
      <c r="B135" s="3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 x14ac:dyDescent="0.25">
      <c r="A136" s="3"/>
      <c r="B136" s="3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 x14ac:dyDescent="0.25">
      <c r="A137" s="3"/>
      <c r="B137" s="3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 x14ac:dyDescent="0.25">
      <c r="A138" s="3"/>
      <c r="B138" s="3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 x14ac:dyDescent="0.25">
      <c r="A139" s="3"/>
      <c r="B139" s="3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 x14ac:dyDescent="0.25">
      <c r="A140" s="3"/>
      <c r="B140" s="3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 x14ac:dyDescent="0.25">
      <c r="A141" s="3"/>
      <c r="B141" s="3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 x14ac:dyDescent="0.25">
      <c r="A142" s="3"/>
      <c r="B142" s="3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 x14ac:dyDescent="0.25">
      <c r="A143" s="3"/>
      <c r="B143" s="3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 x14ac:dyDescent="0.25">
      <c r="A144" s="3"/>
      <c r="B144" s="3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 x14ac:dyDescent="0.25">
      <c r="A145" s="3"/>
      <c r="B145" s="3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x14ac:dyDescent="0.25">
      <c r="A146" s="3"/>
      <c r="B146" s="3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 x14ac:dyDescent="0.25">
      <c r="A147" s="3"/>
      <c r="B147" s="3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 x14ac:dyDescent="0.25">
      <c r="A148" s="3"/>
      <c r="B148" s="3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x14ac:dyDescent="0.25">
      <c r="A149" s="3"/>
      <c r="B149" s="3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 x14ac:dyDescent="0.25">
      <c r="A150" s="3"/>
      <c r="B150" s="3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 x14ac:dyDescent="0.25">
      <c r="A151" s="3"/>
      <c r="B151" s="3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 x14ac:dyDescent="0.25">
      <c r="A152" s="3"/>
      <c r="B152" s="3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 x14ac:dyDescent="0.25">
      <c r="A153" s="3"/>
      <c r="B153" s="3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 x14ac:dyDescent="0.25">
      <c r="A154" s="3"/>
      <c r="B154" s="3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 x14ac:dyDescent="0.25">
      <c r="A155" s="3"/>
      <c r="B155" s="3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 x14ac:dyDescent="0.25">
      <c r="A156" s="3"/>
      <c r="B156" s="3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 x14ac:dyDescent="0.25">
      <c r="A157" s="3"/>
      <c r="B157" s="3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 x14ac:dyDescent="0.25">
      <c r="A158" s="3"/>
      <c r="B158" s="3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 x14ac:dyDescent="0.25">
      <c r="A159" s="3"/>
      <c r="B159" s="3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 x14ac:dyDescent="0.25">
      <c r="A160" s="3"/>
      <c r="B160" s="3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 x14ac:dyDescent="0.25">
      <c r="A161" s="3"/>
      <c r="B161" s="3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 x14ac:dyDescent="0.25">
      <c r="A162" s="3"/>
      <c r="B162" s="3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 x14ac:dyDescent="0.25">
      <c r="A163" s="3"/>
      <c r="B163" s="3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 x14ac:dyDescent="0.25">
      <c r="A164" s="3"/>
      <c r="B164" s="3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 x14ac:dyDescent="0.25">
      <c r="A165" s="3"/>
      <c r="B165" s="3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 x14ac:dyDescent="0.25">
      <c r="A166" s="3"/>
      <c r="B166" s="3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 x14ac:dyDescent="0.25">
      <c r="A167" s="3"/>
      <c r="B167" s="3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 x14ac:dyDescent="0.25">
      <c r="A168" s="3"/>
      <c r="B168" s="3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 x14ac:dyDescent="0.25">
      <c r="A169" s="3"/>
      <c r="B169" s="3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 x14ac:dyDescent="0.25">
      <c r="A170" s="3"/>
      <c r="B170" s="3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 x14ac:dyDescent="0.25">
      <c r="A171" s="3"/>
      <c r="B171" s="3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  <row r="172" spans="1:12" x14ac:dyDescent="0.25">
      <c r="A172" s="3"/>
      <c r="B172" s="3"/>
      <c r="C172" s="22"/>
      <c r="D172" s="22"/>
      <c r="E172" s="22"/>
      <c r="F172" s="22"/>
      <c r="G172" s="22"/>
      <c r="H172" s="22"/>
      <c r="I172" s="22"/>
      <c r="J172" s="22"/>
      <c r="K172" s="22"/>
      <c r="L172" s="22"/>
    </row>
    <row r="173" spans="1:12" x14ac:dyDescent="0.25">
      <c r="A173" s="3"/>
      <c r="B173" s="3"/>
      <c r="C173" s="22"/>
      <c r="D173" s="22"/>
      <c r="E173" s="22"/>
      <c r="F173" s="22"/>
      <c r="G173" s="22"/>
      <c r="H173" s="22"/>
      <c r="I173" s="22"/>
      <c r="J173" s="22"/>
      <c r="K173" s="22"/>
      <c r="L173" s="22"/>
    </row>
    <row r="174" spans="1:12" x14ac:dyDescent="0.25">
      <c r="A174" s="3"/>
      <c r="B174" s="3"/>
      <c r="C174" s="22"/>
      <c r="D174" s="22"/>
      <c r="E174" s="22"/>
      <c r="F174" s="22"/>
      <c r="G174" s="22"/>
      <c r="H174" s="22"/>
      <c r="I174" s="22"/>
      <c r="J174" s="22"/>
      <c r="K174" s="22"/>
      <c r="L174" s="22"/>
    </row>
    <row r="175" spans="1:12" x14ac:dyDescent="0.25">
      <c r="A175" s="3"/>
      <c r="B175" s="3"/>
      <c r="C175" s="22"/>
      <c r="D175" s="22"/>
      <c r="E175" s="22"/>
      <c r="F175" s="22"/>
      <c r="G175" s="22"/>
      <c r="H175" s="22"/>
      <c r="I175" s="22"/>
      <c r="J175" s="22"/>
      <c r="K175" s="22"/>
      <c r="L175" s="22"/>
    </row>
    <row r="176" spans="1:12" x14ac:dyDescent="0.25">
      <c r="A176" s="3"/>
      <c r="B176" s="3"/>
      <c r="C176" s="22"/>
      <c r="D176" s="22"/>
      <c r="E176" s="22"/>
      <c r="F176" s="22"/>
      <c r="G176" s="22"/>
      <c r="H176" s="22"/>
      <c r="I176" s="22"/>
      <c r="J176" s="22"/>
      <c r="K176" s="22"/>
      <c r="L176" s="22"/>
    </row>
    <row r="177" spans="1:12" x14ac:dyDescent="0.25">
      <c r="A177" s="3"/>
      <c r="B177" s="3"/>
      <c r="C177" s="22"/>
      <c r="D177" s="22"/>
      <c r="E177" s="22"/>
      <c r="F177" s="22"/>
      <c r="G177" s="22"/>
      <c r="H177" s="22"/>
      <c r="I177" s="22"/>
      <c r="J177" s="22"/>
      <c r="K177" s="22"/>
      <c r="L177" s="22"/>
    </row>
    <row r="178" spans="1:12" x14ac:dyDescent="0.25">
      <c r="A178" s="3"/>
      <c r="B178" s="3"/>
      <c r="C178" s="22"/>
      <c r="D178" s="22"/>
      <c r="E178" s="22"/>
      <c r="F178" s="22"/>
      <c r="G178" s="22"/>
      <c r="H178" s="22"/>
      <c r="I178" s="22"/>
      <c r="J178" s="22"/>
      <c r="K178" s="22"/>
      <c r="L178" s="22"/>
    </row>
    <row r="179" spans="1:12" x14ac:dyDescent="0.25">
      <c r="A179" s="3"/>
      <c r="B179" s="3"/>
      <c r="C179" s="22"/>
      <c r="D179" s="22"/>
      <c r="E179" s="22"/>
      <c r="F179" s="22"/>
      <c r="G179" s="22"/>
      <c r="H179" s="22"/>
      <c r="I179" s="22"/>
      <c r="J179" s="22"/>
      <c r="K179" s="22"/>
      <c r="L179" s="22"/>
    </row>
    <row r="180" spans="1:12" x14ac:dyDescent="0.25">
      <c r="A180" s="3"/>
      <c r="B180" s="3"/>
      <c r="C180" s="22"/>
      <c r="D180" s="22"/>
      <c r="E180" s="22"/>
      <c r="F180" s="22"/>
      <c r="G180" s="22"/>
      <c r="H180" s="22"/>
      <c r="I180" s="22"/>
      <c r="J180" s="22"/>
      <c r="K180" s="22"/>
      <c r="L180" s="22"/>
    </row>
    <row r="181" spans="1:12" x14ac:dyDescent="0.25">
      <c r="A181" s="3"/>
      <c r="B181" s="3"/>
      <c r="C181" s="22"/>
      <c r="D181" s="22"/>
      <c r="E181" s="22"/>
      <c r="F181" s="22"/>
      <c r="G181" s="22"/>
      <c r="H181" s="22"/>
      <c r="I181" s="22"/>
      <c r="J181" s="22"/>
      <c r="K181" s="22"/>
      <c r="L181" s="22"/>
    </row>
    <row r="182" spans="1:12" x14ac:dyDescent="0.25">
      <c r="A182" s="3"/>
      <c r="B182" s="3"/>
      <c r="C182" s="22"/>
      <c r="D182" s="22"/>
      <c r="E182" s="22"/>
      <c r="F182" s="22"/>
      <c r="G182" s="22"/>
      <c r="H182" s="22"/>
      <c r="I182" s="22"/>
      <c r="J182" s="22"/>
      <c r="K182" s="22"/>
      <c r="L182" s="22"/>
    </row>
    <row r="183" spans="1:12" x14ac:dyDescent="0.25">
      <c r="A183" s="3"/>
      <c r="B183" s="3"/>
      <c r="C183" s="22"/>
      <c r="D183" s="22"/>
      <c r="E183" s="22"/>
      <c r="F183" s="22"/>
      <c r="G183" s="22"/>
      <c r="H183" s="22"/>
      <c r="I183" s="22"/>
      <c r="J183" s="22"/>
      <c r="K183" s="22"/>
      <c r="L183" s="22"/>
    </row>
    <row r="184" spans="1:12" x14ac:dyDescent="0.25">
      <c r="A184" s="3"/>
      <c r="B184" s="3"/>
      <c r="C184" s="22"/>
      <c r="D184" s="22"/>
      <c r="E184" s="22"/>
      <c r="F184" s="22"/>
      <c r="G184" s="22"/>
      <c r="H184" s="22"/>
      <c r="I184" s="22"/>
      <c r="J184" s="22"/>
      <c r="K184" s="22"/>
      <c r="L184" s="22"/>
    </row>
    <row r="185" spans="1:12" x14ac:dyDescent="0.25">
      <c r="A185" s="3"/>
      <c r="B185" s="3"/>
      <c r="C185" s="22"/>
      <c r="D185" s="22"/>
      <c r="E185" s="22"/>
      <c r="F185" s="22"/>
      <c r="G185" s="22"/>
      <c r="H185" s="22"/>
      <c r="I185" s="22"/>
      <c r="J185" s="22"/>
      <c r="K185" s="22"/>
      <c r="L185" s="22"/>
    </row>
    <row r="186" spans="1:12" x14ac:dyDescent="0.25">
      <c r="A186" s="3"/>
      <c r="B186" s="3"/>
      <c r="C186" s="22"/>
      <c r="D186" s="22"/>
      <c r="E186" s="22"/>
      <c r="F186" s="22"/>
      <c r="G186" s="22"/>
      <c r="H186" s="22"/>
      <c r="I186" s="22"/>
      <c r="J186" s="22"/>
      <c r="K186" s="22"/>
      <c r="L186" s="22"/>
    </row>
    <row r="187" spans="1:12" x14ac:dyDescent="0.25">
      <c r="A187" s="3"/>
      <c r="B187" s="3"/>
      <c r="C187" s="22"/>
      <c r="D187" s="22"/>
      <c r="E187" s="22"/>
      <c r="F187" s="22"/>
      <c r="G187" s="22"/>
      <c r="H187" s="22"/>
      <c r="I187" s="22"/>
      <c r="J187" s="22"/>
      <c r="K187" s="22"/>
      <c r="L187" s="22"/>
    </row>
    <row r="188" spans="1:12" x14ac:dyDescent="0.25">
      <c r="A188" s="3"/>
      <c r="B188" s="3"/>
      <c r="C188" s="22"/>
      <c r="D188" s="22"/>
      <c r="E188" s="22"/>
      <c r="F188" s="22"/>
      <c r="G188" s="22"/>
      <c r="H188" s="22"/>
      <c r="I188" s="22"/>
      <c r="J188" s="22"/>
      <c r="K188" s="22"/>
      <c r="L188" s="22"/>
    </row>
    <row r="189" spans="1:12" x14ac:dyDescent="0.25">
      <c r="A189" s="3"/>
      <c r="B189" s="3"/>
      <c r="C189" s="22"/>
      <c r="D189" s="22"/>
      <c r="E189" s="22"/>
      <c r="F189" s="22"/>
      <c r="G189" s="22"/>
      <c r="H189" s="22"/>
      <c r="I189" s="22"/>
      <c r="J189" s="22"/>
      <c r="K189" s="22"/>
      <c r="L189" s="22"/>
    </row>
    <row r="190" spans="1:12" x14ac:dyDescent="0.25">
      <c r="A190" s="3"/>
      <c r="B190" s="3"/>
      <c r="C190" s="22"/>
      <c r="D190" s="22"/>
      <c r="E190" s="22"/>
      <c r="F190" s="22"/>
      <c r="G190" s="22"/>
      <c r="H190" s="22"/>
      <c r="I190" s="22"/>
      <c r="J190" s="22"/>
      <c r="K190" s="22"/>
      <c r="L190" s="22"/>
    </row>
    <row r="191" spans="1:12" x14ac:dyDescent="0.25">
      <c r="A191" s="3"/>
      <c r="B191" s="3"/>
      <c r="C191" s="22"/>
      <c r="D191" s="22"/>
      <c r="E191" s="22"/>
      <c r="F191" s="22"/>
      <c r="G191" s="22"/>
      <c r="H191" s="22"/>
      <c r="I191" s="22"/>
      <c r="J191" s="22"/>
      <c r="K191" s="22"/>
      <c r="L191" s="22"/>
    </row>
    <row r="192" spans="1:12" x14ac:dyDescent="0.25">
      <c r="A192" s="3"/>
      <c r="B192" s="3"/>
      <c r="C192" s="22"/>
      <c r="D192" s="22"/>
      <c r="E192" s="22"/>
      <c r="F192" s="22"/>
      <c r="G192" s="22"/>
      <c r="H192" s="22"/>
      <c r="I192" s="22"/>
      <c r="J192" s="22"/>
      <c r="K192" s="22"/>
      <c r="L192" s="22"/>
    </row>
    <row r="193" spans="1:12" x14ac:dyDescent="0.25">
      <c r="A193" s="3"/>
      <c r="B193" s="3"/>
      <c r="C193" s="22"/>
      <c r="D193" s="22"/>
      <c r="E193" s="22"/>
      <c r="F193" s="22"/>
      <c r="G193" s="22"/>
      <c r="H193" s="22"/>
      <c r="I193" s="22"/>
      <c r="J193" s="22"/>
      <c r="K193" s="22"/>
      <c r="L193" s="22"/>
    </row>
    <row r="194" spans="1:12" x14ac:dyDescent="0.25">
      <c r="A194" s="3"/>
      <c r="B194" s="3"/>
      <c r="C194" s="22"/>
      <c r="D194" s="22"/>
      <c r="E194" s="22"/>
      <c r="F194" s="22"/>
      <c r="G194" s="22"/>
      <c r="H194" s="22"/>
      <c r="I194" s="22"/>
      <c r="J194" s="22"/>
      <c r="K194" s="22"/>
      <c r="L194" s="22"/>
    </row>
    <row r="195" spans="1:12" x14ac:dyDescent="0.25">
      <c r="A195" s="3"/>
      <c r="B195" s="3"/>
      <c r="C195" s="22"/>
      <c r="D195" s="22"/>
      <c r="E195" s="22"/>
      <c r="F195" s="22"/>
      <c r="G195" s="22"/>
      <c r="H195" s="22"/>
      <c r="I195" s="22"/>
      <c r="J195" s="22"/>
      <c r="K195" s="22"/>
      <c r="L195" s="22"/>
    </row>
    <row r="196" spans="1:12" x14ac:dyDescent="0.25">
      <c r="A196" s="3"/>
      <c r="B196" s="3"/>
      <c r="C196" s="22"/>
      <c r="D196" s="22"/>
      <c r="E196" s="22"/>
      <c r="F196" s="22"/>
      <c r="G196" s="22"/>
      <c r="H196" s="22"/>
      <c r="I196" s="22"/>
      <c r="J196" s="22"/>
      <c r="K196" s="22"/>
      <c r="L196" s="22"/>
    </row>
    <row r="197" spans="1:12" x14ac:dyDescent="0.25">
      <c r="A197" s="3"/>
      <c r="B197" s="3"/>
      <c r="C197" s="22"/>
      <c r="D197" s="22"/>
      <c r="E197" s="22"/>
      <c r="F197" s="22"/>
      <c r="G197" s="22"/>
      <c r="H197" s="22"/>
      <c r="I197" s="22"/>
      <c r="J197" s="22"/>
      <c r="K197" s="22"/>
      <c r="L197" s="22"/>
    </row>
    <row r="198" spans="1:12" x14ac:dyDescent="0.25">
      <c r="A198" s="3"/>
      <c r="B198" s="3"/>
      <c r="C198" s="22"/>
      <c r="D198" s="22"/>
      <c r="E198" s="22"/>
      <c r="F198" s="22"/>
      <c r="G198" s="22"/>
      <c r="H198" s="22"/>
      <c r="I198" s="22"/>
      <c r="J198" s="22"/>
      <c r="K198" s="22"/>
      <c r="L198" s="22"/>
    </row>
    <row r="199" spans="1:12" x14ac:dyDescent="0.25">
      <c r="A199" s="3"/>
      <c r="B199" s="3"/>
      <c r="C199" s="22"/>
      <c r="D199" s="22"/>
      <c r="E199" s="22"/>
      <c r="F199" s="22"/>
      <c r="G199" s="22"/>
      <c r="H199" s="22"/>
      <c r="I199" s="22"/>
      <c r="J199" s="22"/>
      <c r="K199" s="22"/>
      <c r="L199" s="22"/>
    </row>
    <row r="200" spans="1:12" x14ac:dyDescent="0.25">
      <c r="A200" s="3"/>
      <c r="B200" s="3"/>
      <c r="C200" s="22"/>
      <c r="D200" s="22"/>
      <c r="E200" s="22"/>
      <c r="F200" s="22"/>
      <c r="G200" s="22"/>
      <c r="H200" s="22"/>
      <c r="I200" s="22"/>
      <c r="J200" s="22"/>
      <c r="K200" s="22"/>
      <c r="L200" s="22"/>
    </row>
    <row r="201" spans="1:12" x14ac:dyDescent="0.25">
      <c r="A201" s="3"/>
      <c r="B201" s="3"/>
      <c r="C201" s="22"/>
      <c r="D201" s="22"/>
      <c r="E201" s="22"/>
      <c r="F201" s="22"/>
      <c r="G201" s="22"/>
      <c r="H201" s="22"/>
      <c r="I201" s="22"/>
      <c r="J201" s="22"/>
      <c r="K201" s="22"/>
      <c r="L201" s="22"/>
    </row>
    <row r="202" spans="1:12" x14ac:dyDescent="0.25">
      <c r="A202" s="3"/>
      <c r="B202" s="3"/>
      <c r="C202" s="22"/>
      <c r="D202" s="22"/>
      <c r="E202" s="22"/>
      <c r="F202" s="22"/>
      <c r="G202" s="22"/>
      <c r="H202" s="22"/>
      <c r="I202" s="22"/>
      <c r="J202" s="22"/>
      <c r="K202" s="22"/>
      <c r="L202" s="22"/>
    </row>
    <row r="203" spans="1:12" x14ac:dyDescent="0.25">
      <c r="A203" s="3"/>
      <c r="B203" s="3"/>
      <c r="C203" s="22"/>
      <c r="D203" s="22"/>
      <c r="E203" s="22"/>
      <c r="F203" s="22"/>
      <c r="G203" s="22"/>
      <c r="H203" s="22"/>
      <c r="I203" s="22"/>
      <c r="J203" s="22"/>
      <c r="K203" s="22"/>
      <c r="L203" s="22"/>
    </row>
    <row r="204" spans="1:12" x14ac:dyDescent="0.25">
      <c r="A204" s="3"/>
      <c r="B204" s="3"/>
      <c r="C204" s="22"/>
      <c r="D204" s="22"/>
      <c r="E204" s="22"/>
      <c r="F204" s="22"/>
      <c r="G204" s="22"/>
      <c r="H204" s="22"/>
      <c r="I204" s="22"/>
      <c r="J204" s="22"/>
      <c r="K204" s="22"/>
      <c r="L204" s="22"/>
    </row>
    <row r="205" spans="1:12" x14ac:dyDescent="0.25">
      <c r="A205" s="3"/>
      <c r="B205" s="3"/>
      <c r="C205" s="22"/>
      <c r="D205" s="22"/>
      <c r="E205" s="22"/>
      <c r="F205" s="22"/>
      <c r="G205" s="22"/>
      <c r="H205" s="22"/>
      <c r="I205" s="22"/>
      <c r="J205" s="22"/>
      <c r="K205" s="22"/>
      <c r="L205" s="22"/>
    </row>
    <row r="206" spans="1:12" x14ac:dyDescent="0.25">
      <c r="A206" s="3"/>
      <c r="B206" s="3"/>
      <c r="C206" s="22"/>
      <c r="D206" s="22"/>
      <c r="E206" s="22"/>
      <c r="F206" s="22"/>
      <c r="G206" s="22"/>
      <c r="H206" s="22"/>
      <c r="I206" s="22"/>
      <c r="J206" s="22"/>
      <c r="K206" s="22"/>
      <c r="L206" s="22"/>
    </row>
    <row r="207" spans="1:12" x14ac:dyDescent="0.25">
      <c r="A207" s="3"/>
      <c r="B207" s="3"/>
      <c r="C207" s="22"/>
      <c r="D207" s="22"/>
      <c r="E207" s="22"/>
      <c r="F207" s="22"/>
      <c r="G207" s="22"/>
      <c r="H207" s="22"/>
      <c r="I207" s="22"/>
      <c r="J207" s="22"/>
      <c r="K207" s="22"/>
      <c r="L207" s="22"/>
    </row>
    <row r="208" spans="1:12" x14ac:dyDescent="0.25">
      <c r="A208" s="3"/>
      <c r="B208" s="3"/>
      <c r="C208" s="22"/>
      <c r="D208" s="22"/>
      <c r="E208" s="22"/>
      <c r="F208" s="22"/>
      <c r="G208" s="22"/>
      <c r="H208" s="22"/>
      <c r="I208" s="22"/>
      <c r="J208" s="22"/>
      <c r="K208" s="22"/>
      <c r="L208" s="22"/>
    </row>
    <row r="209" spans="1:12" x14ac:dyDescent="0.25">
      <c r="A209" s="3"/>
      <c r="B209" s="3"/>
      <c r="C209" s="22"/>
      <c r="D209" s="22"/>
      <c r="E209" s="22"/>
      <c r="F209" s="22"/>
      <c r="G209" s="22"/>
      <c r="H209" s="22"/>
      <c r="I209" s="22"/>
      <c r="J209" s="22"/>
      <c r="K209" s="22"/>
      <c r="L209" s="22"/>
    </row>
    <row r="210" spans="1:12" x14ac:dyDescent="0.25">
      <c r="A210" s="3"/>
      <c r="B210" s="3"/>
      <c r="C210" s="22"/>
      <c r="D210" s="22"/>
      <c r="E210" s="22"/>
      <c r="F210" s="22"/>
      <c r="G210" s="22"/>
      <c r="H210" s="22"/>
      <c r="I210" s="22"/>
      <c r="J210" s="22"/>
      <c r="K210" s="22"/>
      <c r="L210" s="22"/>
    </row>
    <row r="211" spans="1:12" x14ac:dyDescent="0.25">
      <c r="A211" s="3"/>
      <c r="B211" s="3"/>
      <c r="C211" s="22"/>
      <c r="D211" s="22"/>
      <c r="E211" s="22"/>
      <c r="F211" s="22"/>
      <c r="G211" s="22"/>
      <c r="H211" s="22"/>
      <c r="I211" s="22"/>
      <c r="J211" s="22"/>
      <c r="K211" s="22"/>
      <c r="L211" s="22"/>
    </row>
    <row r="212" spans="1:12" x14ac:dyDescent="0.25">
      <c r="A212" s="3"/>
      <c r="B212" s="3"/>
      <c r="C212" s="22"/>
      <c r="D212" s="22"/>
      <c r="E212" s="22"/>
      <c r="F212" s="22"/>
      <c r="G212" s="22"/>
      <c r="H212" s="22"/>
      <c r="I212" s="22"/>
      <c r="J212" s="22"/>
      <c r="K212" s="22"/>
      <c r="L212" s="22"/>
    </row>
    <row r="213" spans="1:12" x14ac:dyDescent="0.25">
      <c r="A213" s="3"/>
      <c r="B213" s="3"/>
      <c r="C213" s="22"/>
      <c r="D213" s="22"/>
      <c r="E213" s="22"/>
      <c r="F213" s="22"/>
      <c r="G213" s="22"/>
      <c r="H213" s="22"/>
      <c r="I213" s="22"/>
      <c r="J213" s="22"/>
      <c r="K213" s="22"/>
      <c r="L213" s="22"/>
    </row>
    <row r="214" spans="1:12" x14ac:dyDescent="0.25">
      <c r="A214" s="3"/>
      <c r="B214" s="3"/>
      <c r="C214" s="22"/>
      <c r="D214" s="22"/>
      <c r="E214" s="22"/>
      <c r="F214" s="22"/>
      <c r="G214" s="22"/>
      <c r="H214" s="22"/>
      <c r="I214" s="22"/>
      <c r="J214" s="22"/>
      <c r="K214" s="22"/>
      <c r="L214" s="22"/>
    </row>
    <row r="215" spans="1:12" x14ac:dyDescent="0.25">
      <c r="A215" s="3"/>
      <c r="B215" s="3"/>
      <c r="C215" s="22"/>
      <c r="D215" s="22"/>
      <c r="E215" s="22"/>
      <c r="F215" s="22"/>
      <c r="G215" s="22"/>
      <c r="H215" s="22"/>
      <c r="I215" s="22"/>
      <c r="J215" s="22"/>
      <c r="K215" s="22"/>
      <c r="L215" s="22"/>
    </row>
    <row r="216" spans="1:12" x14ac:dyDescent="0.25">
      <c r="A216" s="3"/>
      <c r="B216" s="3"/>
      <c r="C216" s="22"/>
      <c r="D216" s="22"/>
      <c r="E216" s="22"/>
      <c r="F216" s="22"/>
      <c r="G216" s="22"/>
      <c r="H216" s="22"/>
      <c r="I216" s="22"/>
      <c r="J216" s="22"/>
      <c r="K216" s="22"/>
      <c r="L216" s="22"/>
    </row>
    <row r="217" spans="1:12" x14ac:dyDescent="0.25">
      <c r="A217" s="3"/>
      <c r="B217" s="3"/>
      <c r="C217" s="22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 x14ac:dyDescent="0.25">
      <c r="A218" s="3"/>
      <c r="B218" s="3"/>
      <c r="C218" s="22"/>
      <c r="D218" s="22"/>
      <c r="E218" s="22"/>
      <c r="F218" s="22"/>
      <c r="G218" s="22"/>
      <c r="H218" s="22"/>
      <c r="I218" s="22"/>
      <c r="J218" s="22"/>
      <c r="K218" s="22"/>
      <c r="L218" s="22"/>
    </row>
    <row r="219" spans="1:12" x14ac:dyDescent="0.25">
      <c r="A219" s="3"/>
      <c r="B219" s="3"/>
      <c r="C219" s="22"/>
      <c r="D219" s="22"/>
      <c r="E219" s="22"/>
      <c r="F219" s="22"/>
      <c r="G219" s="22"/>
      <c r="H219" s="22"/>
      <c r="I219" s="22"/>
      <c r="J219" s="22"/>
      <c r="K219" s="22"/>
      <c r="L219" s="22"/>
    </row>
    <row r="220" spans="1:12" x14ac:dyDescent="0.25">
      <c r="A220" s="3"/>
      <c r="B220" s="3"/>
      <c r="C220" s="22"/>
      <c r="D220" s="22"/>
      <c r="E220" s="22"/>
      <c r="F220" s="22"/>
      <c r="G220" s="22"/>
      <c r="H220" s="22"/>
      <c r="I220" s="22"/>
      <c r="J220" s="22"/>
      <c r="K220" s="22"/>
      <c r="L220" s="22"/>
    </row>
    <row r="221" spans="1:12" x14ac:dyDescent="0.25">
      <c r="A221" s="3"/>
      <c r="B221" s="3"/>
      <c r="C221" s="22"/>
      <c r="D221" s="22"/>
      <c r="E221" s="22"/>
      <c r="F221" s="22"/>
      <c r="G221" s="22"/>
      <c r="H221" s="22"/>
      <c r="I221" s="22"/>
      <c r="J221" s="22"/>
      <c r="K221" s="22"/>
      <c r="L221" s="22"/>
    </row>
    <row r="222" spans="1:12" x14ac:dyDescent="0.25">
      <c r="A222" s="3"/>
      <c r="B222" s="3"/>
      <c r="C222" s="22"/>
      <c r="D222" s="22"/>
      <c r="E222" s="22"/>
      <c r="F222" s="22"/>
      <c r="G222" s="22"/>
      <c r="H222" s="22"/>
      <c r="I222" s="22"/>
      <c r="J222" s="22"/>
      <c r="K222" s="22"/>
      <c r="L222" s="22"/>
    </row>
    <row r="223" spans="1:12" x14ac:dyDescent="0.25">
      <c r="A223" s="3"/>
      <c r="B223" s="3"/>
      <c r="C223" s="22"/>
      <c r="D223" s="22"/>
      <c r="E223" s="22"/>
      <c r="F223" s="22"/>
      <c r="G223" s="22"/>
      <c r="H223" s="22"/>
      <c r="I223" s="22"/>
      <c r="J223" s="22"/>
      <c r="K223" s="22"/>
      <c r="L223" s="22"/>
    </row>
    <row r="224" spans="1:12" x14ac:dyDescent="0.25">
      <c r="A224" s="3"/>
      <c r="B224" s="3"/>
      <c r="C224" s="22"/>
      <c r="D224" s="22"/>
      <c r="E224" s="22"/>
      <c r="F224" s="22"/>
      <c r="G224" s="22"/>
      <c r="H224" s="22"/>
      <c r="I224" s="22"/>
      <c r="J224" s="22"/>
      <c r="K224" s="22"/>
      <c r="L224" s="22"/>
    </row>
    <row r="225" spans="1:12" x14ac:dyDescent="0.25">
      <c r="A225" s="3"/>
      <c r="B225" s="3"/>
      <c r="C225" s="22"/>
      <c r="D225" s="22"/>
      <c r="E225" s="22"/>
      <c r="F225" s="22"/>
      <c r="G225" s="22"/>
      <c r="H225" s="22"/>
      <c r="I225" s="22"/>
      <c r="J225" s="22"/>
      <c r="K225" s="22"/>
      <c r="L225" s="22"/>
    </row>
    <row r="226" spans="1:12" x14ac:dyDescent="0.25">
      <c r="A226" s="3"/>
      <c r="B226" s="3"/>
      <c r="C226" s="22"/>
      <c r="D226" s="22"/>
      <c r="E226" s="22"/>
      <c r="F226" s="22"/>
      <c r="G226" s="22"/>
      <c r="H226" s="22"/>
      <c r="I226" s="22"/>
      <c r="J226" s="22"/>
      <c r="K226" s="22"/>
      <c r="L226" s="22"/>
    </row>
    <row r="227" spans="1:12" x14ac:dyDescent="0.25">
      <c r="A227" s="3"/>
      <c r="B227" s="3"/>
      <c r="C227" s="22"/>
      <c r="D227" s="22"/>
      <c r="E227" s="22"/>
      <c r="F227" s="22"/>
      <c r="G227" s="22"/>
      <c r="H227" s="22"/>
      <c r="I227" s="22"/>
      <c r="J227" s="22"/>
      <c r="K227" s="22"/>
      <c r="L227" s="22"/>
    </row>
    <row r="228" spans="1:12" x14ac:dyDescent="0.25">
      <c r="A228" s="3"/>
      <c r="B228" s="3"/>
      <c r="C228" s="22"/>
      <c r="D228" s="22"/>
      <c r="E228" s="22"/>
      <c r="F228" s="22"/>
      <c r="G228" s="22"/>
      <c r="H228" s="22"/>
      <c r="I228" s="22"/>
      <c r="J228" s="22"/>
      <c r="K228" s="22"/>
      <c r="L228" s="22"/>
    </row>
    <row r="229" spans="1:12" x14ac:dyDescent="0.25">
      <c r="A229" s="3"/>
      <c r="B229" s="3"/>
      <c r="C229" s="22"/>
      <c r="D229" s="22"/>
      <c r="E229" s="22"/>
      <c r="F229" s="22"/>
      <c r="G229" s="22"/>
      <c r="H229" s="22"/>
      <c r="I229" s="22"/>
      <c r="J229" s="22"/>
      <c r="K229" s="22"/>
      <c r="L229" s="22"/>
    </row>
    <row r="230" spans="1:12" x14ac:dyDescent="0.25">
      <c r="A230" s="3"/>
      <c r="B230" s="3"/>
      <c r="C230" s="22"/>
      <c r="D230" s="22"/>
      <c r="E230" s="22"/>
      <c r="F230" s="22"/>
      <c r="G230" s="22"/>
      <c r="H230" s="22"/>
      <c r="I230" s="22"/>
      <c r="J230" s="22"/>
      <c r="K230" s="22"/>
      <c r="L230" s="22"/>
    </row>
    <row r="231" spans="1:12" x14ac:dyDescent="0.25">
      <c r="A231" s="3"/>
      <c r="B231" s="3"/>
      <c r="C231" s="22"/>
      <c r="D231" s="22"/>
      <c r="E231" s="22"/>
      <c r="F231" s="22"/>
      <c r="G231" s="22"/>
      <c r="H231" s="22"/>
      <c r="I231" s="22"/>
      <c r="J231" s="22"/>
      <c r="K231" s="22"/>
      <c r="L231" s="22"/>
    </row>
    <row r="232" spans="1:12" x14ac:dyDescent="0.25">
      <c r="A232" s="3"/>
      <c r="B232" s="3"/>
      <c r="C232" s="22"/>
      <c r="D232" s="22"/>
      <c r="E232" s="22"/>
      <c r="F232" s="22"/>
      <c r="G232" s="22"/>
      <c r="H232" s="22"/>
      <c r="I232" s="22"/>
      <c r="J232" s="22"/>
      <c r="K232" s="22"/>
      <c r="L232" s="22"/>
    </row>
    <row r="233" spans="1:12" x14ac:dyDescent="0.25">
      <c r="A233" s="3"/>
      <c r="B233" s="3"/>
      <c r="C233" s="22"/>
      <c r="D233" s="22"/>
      <c r="E233" s="22"/>
      <c r="F233" s="22"/>
      <c r="G233" s="22"/>
      <c r="H233" s="22"/>
      <c r="I233" s="22"/>
      <c r="J233" s="22"/>
      <c r="K233" s="22"/>
      <c r="L233" s="22"/>
    </row>
    <row r="234" spans="1:12" x14ac:dyDescent="0.25">
      <c r="A234" s="3"/>
      <c r="B234" s="3"/>
      <c r="C234" s="22"/>
      <c r="D234" s="22"/>
      <c r="E234" s="22"/>
      <c r="F234" s="22"/>
      <c r="G234" s="22"/>
      <c r="H234" s="22"/>
      <c r="I234" s="22"/>
      <c r="J234" s="22"/>
      <c r="K234" s="22"/>
      <c r="L234" s="22"/>
    </row>
    <row r="235" spans="1:12" x14ac:dyDescent="0.25">
      <c r="A235" s="3"/>
      <c r="B235" s="3"/>
      <c r="C235" s="22"/>
      <c r="D235" s="22"/>
      <c r="E235" s="22"/>
      <c r="F235" s="22"/>
      <c r="G235" s="22"/>
      <c r="H235" s="22"/>
      <c r="I235" s="22"/>
      <c r="J235" s="22"/>
      <c r="K235" s="22"/>
      <c r="L235" s="22"/>
    </row>
    <row r="236" spans="1:12" x14ac:dyDescent="0.25">
      <c r="A236" s="3"/>
      <c r="B236" s="3"/>
      <c r="C236" s="22"/>
      <c r="D236" s="22"/>
      <c r="E236" s="22"/>
      <c r="F236" s="22"/>
      <c r="G236" s="22"/>
      <c r="H236" s="22"/>
      <c r="I236" s="22"/>
      <c r="J236" s="22"/>
      <c r="K236" s="22"/>
      <c r="L236" s="22"/>
    </row>
    <row r="237" spans="1:12" x14ac:dyDescent="0.25">
      <c r="A237" s="3"/>
      <c r="B237" s="3"/>
      <c r="C237" s="22"/>
      <c r="D237" s="22"/>
      <c r="E237" s="22"/>
      <c r="F237" s="22"/>
      <c r="G237" s="22"/>
      <c r="H237" s="22"/>
      <c r="I237" s="22"/>
      <c r="J237" s="22"/>
      <c r="K237" s="22"/>
      <c r="L237" s="22"/>
    </row>
    <row r="238" spans="1:12" x14ac:dyDescent="0.25">
      <c r="A238" s="3"/>
      <c r="B238" s="3"/>
      <c r="C238" s="22"/>
      <c r="D238" s="22"/>
      <c r="E238" s="22"/>
      <c r="F238" s="22"/>
      <c r="G238" s="22"/>
      <c r="H238" s="22"/>
      <c r="I238" s="22"/>
      <c r="J238" s="22"/>
      <c r="K238" s="22"/>
      <c r="L238" s="22"/>
    </row>
    <row r="239" spans="1:12" x14ac:dyDescent="0.25">
      <c r="A239" s="3"/>
      <c r="B239" s="3"/>
      <c r="C239" s="22"/>
      <c r="D239" s="22"/>
      <c r="E239" s="22"/>
      <c r="F239" s="22"/>
      <c r="G239" s="22"/>
      <c r="H239" s="22"/>
      <c r="I239" s="22"/>
      <c r="J239" s="22"/>
      <c r="K239" s="22"/>
      <c r="L239" s="22"/>
    </row>
    <row r="240" spans="1:12" x14ac:dyDescent="0.25">
      <c r="A240" s="3"/>
      <c r="B240" s="3"/>
      <c r="C240" s="22"/>
      <c r="D240" s="22"/>
      <c r="E240" s="22"/>
      <c r="F240" s="22"/>
      <c r="G240" s="22"/>
      <c r="H240" s="22"/>
      <c r="I240" s="22"/>
      <c r="J240" s="22"/>
      <c r="K240" s="22"/>
      <c r="L240" s="22"/>
    </row>
    <row r="241" spans="1:12" x14ac:dyDescent="0.25">
      <c r="A241" s="3"/>
      <c r="B241" s="3"/>
      <c r="C241" s="22"/>
      <c r="D241" s="22"/>
      <c r="E241" s="22"/>
      <c r="F241" s="22"/>
      <c r="G241" s="22"/>
      <c r="H241" s="22"/>
      <c r="I241" s="22"/>
      <c r="J241" s="22"/>
      <c r="K241" s="22"/>
      <c r="L241" s="22"/>
    </row>
    <row r="242" spans="1:12" x14ac:dyDescent="0.25">
      <c r="A242" s="3"/>
      <c r="B242" s="3"/>
      <c r="C242" s="22"/>
      <c r="D242" s="22"/>
      <c r="E242" s="22"/>
      <c r="F242" s="22"/>
      <c r="G242" s="22"/>
      <c r="H242" s="22"/>
      <c r="I242" s="22"/>
      <c r="J242" s="22"/>
      <c r="K242" s="22"/>
      <c r="L242" s="22"/>
    </row>
    <row r="243" spans="1:12" x14ac:dyDescent="0.25">
      <c r="A243" s="3"/>
      <c r="B243" s="3"/>
      <c r="C243" s="22"/>
      <c r="D243" s="22"/>
      <c r="E243" s="22"/>
      <c r="F243" s="22"/>
      <c r="G243" s="22"/>
      <c r="H243" s="22"/>
      <c r="I243" s="22"/>
      <c r="J243" s="22"/>
      <c r="K243" s="22"/>
      <c r="L243" s="22"/>
    </row>
    <row r="244" spans="1:12" x14ac:dyDescent="0.25">
      <c r="A244" s="3"/>
      <c r="B244" s="3"/>
      <c r="C244" s="22"/>
      <c r="D244" s="22"/>
      <c r="E244" s="22"/>
      <c r="F244" s="22"/>
      <c r="G244" s="22"/>
      <c r="H244" s="22"/>
      <c r="I244" s="22"/>
      <c r="J244" s="22"/>
      <c r="K244" s="22"/>
      <c r="L244" s="22"/>
    </row>
    <row r="245" spans="1:12" x14ac:dyDescent="0.25">
      <c r="A245" s="3"/>
      <c r="B245" s="3"/>
      <c r="C245" s="22"/>
      <c r="D245" s="22"/>
      <c r="E245" s="22"/>
      <c r="F245" s="22"/>
      <c r="G245" s="22"/>
      <c r="H245" s="22"/>
      <c r="I245" s="22"/>
      <c r="J245" s="22"/>
      <c r="K245" s="22"/>
      <c r="L245" s="22"/>
    </row>
    <row r="246" spans="1:12" x14ac:dyDescent="0.25">
      <c r="A246" s="3"/>
      <c r="B246" s="3"/>
      <c r="C246" s="22"/>
      <c r="D246" s="22"/>
      <c r="E246" s="22"/>
      <c r="F246" s="22"/>
      <c r="G246" s="22"/>
      <c r="H246" s="22"/>
      <c r="I246" s="22"/>
      <c r="J246" s="22"/>
      <c r="K246" s="22"/>
      <c r="L246" s="22"/>
    </row>
    <row r="247" spans="1:12" x14ac:dyDescent="0.25">
      <c r="A247" s="3"/>
      <c r="B247" s="3"/>
      <c r="C247" s="22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 x14ac:dyDescent="0.25">
      <c r="A248" s="3"/>
      <c r="B248" s="3"/>
      <c r="C248" s="22"/>
      <c r="D248" s="22"/>
      <c r="E248" s="22"/>
      <c r="F248" s="22"/>
      <c r="G248" s="22"/>
      <c r="H248" s="22"/>
      <c r="I248" s="22"/>
      <c r="J248" s="22"/>
      <c r="K248" s="22"/>
      <c r="L248" s="22"/>
    </row>
    <row r="249" spans="1:12" x14ac:dyDescent="0.25">
      <c r="A249" s="3"/>
      <c r="B249" s="3"/>
      <c r="C249" s="22"/>
      <c r="D249" s="22"/>
      <c r="E249" s="22"/>
      <c r="F249" s="22"/>
      <c r="G249" s="22"/>
      <c r="H249" s="22"/>
      <c r="I249" s="22"/>
      <c r="J249" s="22"/>
      <c r="K249" s="22"/>
      <c r="L249" s="22"/>
    </row>
    <row r="250" spans="1:12" x14ac:dyDescent="0.25">
      <c r="A250" s="3"/>
      <c r="B250" s="3"/>
      <c r="C250" s="22"/>
      <c r="D250" s="22"/>
      <c r="E250" s="22"/>
      <c r="F250" s="22"/>
      <c r="G250" s="22"/>
      <c r="H250" s="22"/>
      <c r="I250" s="22"/>
      <c r="J250" s="22"/>
      <c r="K250" s="22"/>
      <c r="L250" s="22"/>
    </row>
    <row r="251" spans="1:12" x14ac:dyDescent="0.25">
      <c r="A251" s="3"/>
      <c r="B251" s="3"/>
      <c r="C251" s="22"/>
      <c r="D251" s="22"/>
      <c r="E251" s="22"/>
      <c r="F251" s="22"/>
      <c r="G251" s="22"/>
      <c r="H251" s="22"/>
      <c r="I251" s="22"/>
      <c r="J251" s="22"/>
      <c r="K251" s="22"/>
      <c r="L251" s="22"/>
    </row>
    <row r="252" spans="1:12" x14ac:dyDescent="0.25">
      <c r="A252" s="3"/>
      <c r="B252" s="3"/>
      <c r="C252" s="22"/>
      <c r="D252" s="22"/>
      <c r="E252" s="22"/>
      <c r="F252" s="22"/>
      <c r="G252" s="22"/>
      <c r="H252" s="22"/>
      <c r="I252" s="22"/>
      <c r="J252" s="22"/>
      <c r="K252" s="22"/>
      <c r="L252" s="22"/>
    </row>
    <row r="253" spans="1:12" x14ac:dyDescent="0.25">
      <c r="A253" s="3"/>
      <c r="B253" s="3"/>
      <c r="C253" s="22"/>
      <c r="D253" s="22"/>
      <c r="E253" s="22"/>
      <c r="F253" s="22"/>
      <c r="G253" s="22"/>
      <c r="H253" s="22"/>
      <c r="I253" s="22"/>
      <c r="J253" s="22"/>
      <c r="K253" s="22"/>
      <c r="L253" s="22"/>
    </row>
    <row r="254" spans="1:12" x14ac:dyDescent="0.25">
      <c r="A254" s="3"/>
      <c r="B254" s="3"/>
      <c r="C254" s="22"/>
      <c r="D254" s="22"/>
      <c r="E254" s="22"/>
      <c r="F254" s="22"/>
      <c r="G254" s="22"/>
      <c r="H254" s="22"/>
      <c r="I254" s="22"/>
      <c r="J254" s="22"/>
      <c r="K254" s="22"/>
      <c r="L254" s="22"/>
    </row>
    <row r="255" spans="1:12" x14ac:dyDescent="0.25">
      <c r="A255" s="3"/>
      <c r="B255" s="3"/>
      <c r="C255" s="22"/>
      <c r="D255" s="22"/>
      <c r="E255" s="22"/>
      <c r="F255" s="22"/>
      <c r="G255" s="22"/>
      <c r="H255" s="22"/>
      <c r="I255" s="22"/>
      <c r="J255" s="22"/>
      <c r="K255" s="22"/>
      <c r="L255" s="22"/>
    </row>
    <row r="256" spans="1:12" x14ac:dyDescent="0.25">
      <c r="A256" s="3"/>
      <c r="B256" s="3"/>
      <c r="C256" s="22"/>
      <c r="D256" s="22"/>
      <c r="E256" s="22"/>
      <c r="F256" s="22"/>
      <c r="G256" s="22"/>
      <c r="H256" s="22"/>
      <c r="I256" s="22"/>
      <c r="J256" s="22"/>
      <c r="K256" s="22"/>
      <c r="L256" s="22"/>
    </row>
    <row r="257" spans="1:12" x14ac:dyDescent="0.25">
      <c r="A257" s="3"/>
      <c r="B257" s="3"/>
      <c r="C257" s="22"/>
      <c r="D257" s="22"/>
      <c r="E257" s="22"/>
      <c r="F257" s="22"/>
      <c r="G257" s="22"/>
      <c r="H257" s="22"/>
      <c r="I257" s="22"/>
      <c r="J257" s="22"/>
      <c r="K257" s="22"/>
      <c r="L257" s="22"/>
    </row>
    <row r="258" spans="1:12" x14ac:dyDescent="0.25">
      <c r="A258" s="3"/>
      <c r="B258" s="3"/>
      <c r="C258" s="22"/>
      <c r="D258" s="22"/>
      <c r="E258" s="22"/>
      <c r="F258" s="22"/>
      <c r="G258" s="22"/>
      <c r="H258" s="22"/>
      <c r="I258" s="22"/>
      <c r="J258" s="22"/>
      <c r="K258" s="22"/>
      <c r="L258" s="22"/>
    </row>
    <row r="259" spans="1:12" x14ac:dyDescent="0.25">
      <c r="A259" s="3"/>
      <c r="B259" s="3"/>
      <c r="C259" s="22"/>
      <c r="D259" s="22"/>
      <c r="E259" s="22"/>
      <c r="F259" s="22"/>
      <c r="G259" s="22"/>
      <c r="H259" s="22"/>
      <c r="I259" s="22"/>
      <c r="J259" s="22"/>
      <c r="K259" s="22"/>
      <c r="L259" s="22"/>
    </row>
    <row r="260" spans="1:12" x14ac:dyDescent="0.25">
      <c r="A260" s="3"/>
      <c r="B260" s="3"/>
      <c r="C260" s="22"/>
      <c r="D260" s="22"/>
      <c r="E260" s="22"/>
      <c r="F260" s="22"/>
      <c r="G260" s="22"/>
      <c r="H260" s="22"/>
      <c r="I260" s="22"/>
      <c r="J260" s="22"/>
      <c r="K260" s="22"/>
      <c r="L260" s="22"/>
    </row>
    <row r="261" spans="1:12" x14ac:dyDescent="0.25">
      <c r="A261" s="3"/>
      <c r="B261" s="3"/>
      <c r="C261" s="22"/>
      <c r="D261" s="22"/>
      <c r="E261" s="22"/>
      <c r="F261" s="22"/>
      <c r="G261" s="22"/>
      <c r="H261" s="22"/>
      <c r="I261" s="22"/>
      <c r="J261" s="22"/>
      <c r="K261" s="22"/>
      <c r="L261" s="22"/>
    </row>
    <row r="262" spans="1:12" x14ac:dyDescent="0.25">
      <c r="A262" s="3"/>
      <c r="B262" s="3"/>
      <c r="C262" s="22"/>
      <c r="D262" s="22"/>
      <c r="E262" s="22"/>
      <c r="F262" s="22"/>
      <c r="G262" s="22"/>
      <c r="H262" s="22"/>
      <c r="I262" s="22"/>
      <c r="J262" s="22"/>
      <c r="K262" s="22"/>
      <c r="L262" s="22"/>
    </row>
    <row r="263" spans="1:12" x14ac:dyDescent="0.25">
      <c r="A263" s="3"/>
      <c r="B263" s="3"/>
      <c r="C263" s="22"/>
      <c r="D263" s="22"/>
      <c r="E263" s="22"/>
      <c r="F263" s="22"/>
      <c r="G263" s="22"/>
      <c r="H263" s="22"/>
      <c r="I263" s="22"/>
      <c r="J263" s="22"/>
      <c r="K263" s="22"/>
      <c r="L263" s="22"/>
    </row>
    <row r="264" spans="1:12" x14ac:dyDescent="0.25">
      <c r="A264" s="3"/>
      <c r="B264" s="3"/>
      <c r="C264" s="22"/>
      <c r="D264" s="22"/>
      <c r="E264" s="22"/>
      <c r="F264" s="22"/>
      <c r="G264" s="22"/>
      <c r="H264" s="22"/>
      <c r="I264" s="22"/>
      <c r="J264" s="22"/>
      <c r="K264" s="22"/>
      <c r="L264" s="22"/>
    </row>
    <row r="265" spans="1:12" x14ac:dyDescent="0.25">
      <c r="A265" s="3"/>
      <c r="B265" s="3"/>
      <c r="C265" s="22"/>
      <c r="D265" s="22"/>
      <c r="E265" s="22"/>
      <c r="F265" s="22"/>
      <c r="G265" s="22"/>
      <c r="H265" s="22"/>
      <c r="I265" s="22"/>
      <c r="J265" s="22"/>
      <c r="K265" s="22"/>
      <c r="L265" s="22"/>
    </row>
    <row r="266" spans="1:12" x14ac:dyDescent="0.25">
      <c r="A266" s="3"/>
      <c r="B266" s="3"/>
      <c r="C266" s="22"/>
      <c r="D266" s="22"/>
      <c r="E266" s="22"/>
      <c r="F266" s="22"/>
      <c r="G266" s="22"/>
      <c r="H266" s="22"/>
      <c r="I266" s="22"/>
      <c r="J266" s="22"/>
      <c r="K266" s="22"/>
      <c r="L266" s="22"/>
    </row>
    <row r="267" spans="1:12" x14ac:dyDescent="0.25">
      <c r="A267" s="3"/>
      <c r="B267" s="3"/>
      <c r="C267" s="22"/>
      <c r="D267" s="22"/>
      <c r="E267" s="22"/>
      <c r="F267" s="22"/>
      <c r="G267" s="22"/>
      <c r="H267" s="22"/>
      <c r="I267" s="22"/>
      <c r="J267" s="22"/>
      <c r="K267" s="22"/>
      <c r="L267" s="22"/>
    </row>
    <row r="268" spans="1:12" x14ac:dyDescent="0.25">
      <c r="A268" s="3"/>
      <c r="B268" s="3"/>
      <c r="C268" s="22"/>
      <c r="D268" s="22"/>
      <c r="E268" s="22"/>
      <c r="F268" s="22"/>
      <c r="G268" s="22"/>
      <c r="H268" s="22"/>
      <c r="I268" s="22"/>
      <c r="J268" s="22"/>
      <c r="K268" s="22"/>
      <c r="L268" s="22"/>
    </row>
    <row r="269" spans="1:12" x14ac:dyDescent="0.25">
      <c r="A269" s="3"/>
      <c r="B269" s="3"/>
      <c r="C269" s="22"/>
      <c r="D269" s="22"/>
      <c r="E269" s="22"/>
      <c r="F269" s="22"/>
      <c r="G269" s="22"/>
      <c r="H269" s="22"/>
      <c r="I269" s="22"/>
      <c r="J269" s="22"/>
      <c r="K269" s="22"/>
      <c r="L269" s="22"/>
    </row>
    <row r="270" spans="1:12" x14ac:dyDescent="0.25">
      <c r="A270" s="3"/>
      <c r="B270" s="3"/>
      <c r="C270" s="22"/>
      <c r="D270" s="22"/>
      <c r="E270" s="22"/>
      <c r="F270" s="22"/>
      <c r="G270" s="22"/>
      <c r="H270" s="22"/>
      <c r="I270" s="22"/>
      <c r="J270" s="22"/>
      <c r="K270" s="22"/>
      <c r="L270" s="22"/>
    </row>
    <row r="271" spans="1:12" x14ac:dyDescent="0.25">
      <c r="A271" s="3"/>
      <c r="B271" s="3"/>
      <c r="C271" s="22"/>
      <c r="D271" s="22"/>
      <c r="E271" s="22"/>
      <c r="F271" s="22"/>
      <c r="G271" s="22"/>
      <c r="H271" s="22"/>
      <c r="I271" s="22"/>
      <c r="J271" s="22"/>
      <c r="K271" s="22"/>
      <c r="L271" s="22"/>
    </row>
    <row r="272" spans="1:12" x14ac:dyDescent="0.25">
      <c r="A272" s="3"/>
      <c r="B272" s="3"/>
      <c r="C272" s="22"/>
      <c r="D272" s="22"/>
      <c r="E272" s="22"/>
      <c r="F272" s="22"/>
      <c r="G272" s="22"/>
      <c r="H272" s="22"/>
      <c r="I272" s="22"/>
      <c r="J272" s="22"/>
      <c r="K272" s="22"/>
      <c r="L272" s="22"/>
    </row>
    <row r="273" spans="1:12" x14ac:dyDescent="0.25">
      <c r="A273" s="3"/>
      <c r="B273" s="3"/>
      <c r="C273" s="22"/>
      <c r="D273" s="22"/>
      <c r="E273" s="22"/>
      <c r="F273" s="22"/>
      <c r="G273" s="22"/>
      <c r="H273" s="22"/>
      <c r="I273" s="22"/>
      <c r="J273" s="22"/>
      <c r="K273" s="22"/>
      <c r="L273" s="22"/>
    </row>
    <row r="274" spans="1:12" x14ac:dyDescent="0.25">
      <c r="A274" s="3"/>
      <c r="B274" s="3"/>
      <c r="C274" s="22"/>
      <c r="D274" s="22"/>
      <c r="E274" s="22"/>
      <c r="F274" s="22"/>
      <c r="G274" s="22"/>
      <c r="H274" s="22"/>
      <c r="I274" s="22"/>
      <c r="J274" s="22"/>
      <c r="K274" s="22"/>
      <c r="L274" s="22"/>
    </row>
    <row r="275" spans="1:12" x14ac:dyDescent="0.25">
      <c r="A275" s="3"/>
      <c r="B275" s="3"/>
      <c r="C275" s="22"/>
      <c r="D275" s="22"/>
      <c r="E275" s="22"/>
      <c r="F275" s="22"/>
      <c r="G275" s="22"/>
      <c r="H275" s="22"/>
      <c r="I275" s="22"/>
      <c r="J275" s="22"/>
      <c r="K275" s="22"/>
      <c r="L275" s="22"/>
    </row>
    <row r="276" spans="1:12" x14ac:dyDescent="0.25">
      <c r="A276" s="3"/>
      <c r="B276" s="3"/>
      <c r="C276" s="22"/>
      <c r="D276" s="22"/>
      <c r="E276" s="22"/>
      <c r="F276" s="22"/>
      <c r="G276" s="22"/>
      <c r="H276" s="22"/>
      <c r="I276" s="22"/>
      <c r="J276" s="22"/>
      <c r="K276" s="22"/>
      <c r="L276" s="22"/>
    </row>
    <row r="277" spans="1:12" x14ac:dyDescent="0.25">
      <c r="A277" s="3"/>
      <c r="B277" s="3"/>
      <c r="C277" s="22"/>
      <c r="D277" s="22"/>
      <c r="E277" s="22"/>
      <c r="F277" s="22"/>
      <c r="G277" s="22"/>
      <c r="H277" s="22"/>
      <c r="I277" s="22"/>
      <c r="J277" s="22"/>
      <c r="K277" s="22"/>
      <c r="L277" s="22"/>
    </row>
    <row r="278" spans="1:12" x14ac:dyDescent="0.25">
      <c r="A278" s="3"/>
      <c r="B278" s="3"/>
      <c r="C278" s="22"/>
      <c r="D278" s="22"/>
      <c r="E278" s="22"/>
      <c r="F278" s="22"/>
      <c r="G278" s="22"/>
      <c r="H278" s="22"/>
      <c r="I278" s="22"/>
      <c r="J278" s="22"/>
      <c r="K278" s="22"/>
      <c r="L278" s="22"/>
    </row>
    <row r="279" spans="1:12" x14ac:dyDescent="0.25">
      <c r="A279" s="3"/>
      <c r="B279" s="3"/>
      <c r="C279" s="22"/>
      <c r="D279" s="22"/>
      <c r="E279" s="22"/>
      <c r="F279" s="22"/>
      <c r="G279" s="22"/>
      <c r="H279" s="22"/>
      <c r="I279" s="22"/>
      <c r="J279" s="22"/>
      <c r="K279" s="22"/>
      <c r="L279" s="22"/>
    </row>
    <row r="280" spans="1:12" x14ac:dyDescent="0.25">
      <c r="A280" s="3"/>
      <c r="B280" s="3"/>
      <c r="C280" s="22"/>
      <c r="D280" s="22"/>
      <c r="E280" s="22"/>
      <c r="F280" s="22"/>
      <c r="G280" s="22"/>
      <c r="H280" s="22"/>
      <c r="I280" s="22"/>
      <c r="J280" s="22"/>
      <c r="K280" s="22"/>
      <c r="L280" s="22"/>
    </row>
    <row r="281" spans="1:12" x14ac:dyDescent="0.25">
      <c r="A281" s="3"/>
      <c r="B281" s="3"/>
      <c r="C281" s="22"/>
      <c r="D281" s="22"/>
      <c r="E281" s="22"/>
      <c r="F281" s="22"/>
      <c r="G281" s="22"/>
      <c r="H281" s="22"/>
      <c r="I281" s="22"/>
      <c r="J281" s="22"/>
      <c r="K281" s="22"/>
      <c r="L281" s="22"/>
    </row>
    <row r="282" spans="1:12" x14ac:dyDescent="0.25">
      <c r="A282" s="3"/>
      <c r="B282" s="3"/>
      <c r="C282" s="22"/>
      <c r="D282" s="22"/>
      <c r="E282" s="22"/>
      <c r="F282" s="22"/>
      <c r="G282" s="22"/>
      <c r="H282" s="22"/>
      <c r="I282" s="22"/>
      <c r="J282" s="22"/>
      <c r="K282" s="22"/>
      <c r="L282" s="22"/>
    </row>
    <row r="283" spans="1:12" x14ac:dyDescent="0.25">
      <c r="A283" s="3"/>
      <c r="B283" s="3"/>
      <c r="C283" s="22"/>
      <c r="D283" s="22"/>
      <c r="E283" s="22"/>
      <c r="F283" s="22"/>
      <c r="G283" s="22"/>
      <c r="H283" s="22"/>
      <c r="I283" s="22"/>
      <c r="J283" s="22"/>
      <c r="K283" s="22"/>
      <c r="L283" s="22"/>
    </row>
    <row r="284" spans="1:12" x14ac:dyDescent="0.25">
      <c r="A284" s="3"/>
      <c r="B284" s="3"/>
      <c r="C284" s="22"/>
      <c r="D284" s="22"/>
      <c r="E284" s="22"/>
      <c r="F284" s="22"/>
      <c r="G284" s="22"/>
      <c r="H284" s="22"/>
      <c r="I284" s="22"/>
      <c r="J284" s="22"/>
      <c r="K284" s="22"/>
      <c r="L284" s="22"/>
    </row>
    <row r="285" spans="1:12" x14ac:dyDescent="0.25">
      <c r="A285" s="3"/>
      <c r="B285" s="3"/>
      <c r="C285" s="22"/>
      <c r="D285" s="22"/>
      <c r="E285" s="22"/>
      <c r="F285" s="22"/>
      <c r="G285" s="22"/>
      <c r="H285" s="22"/>
      <c r="I285" s="22"/>
      <c r="J285" s="22"/>
      <c r="K285" s="22"/>
      <c r="L285" s="22"/>
    </row>
    <row r="286" spans="1:12" x14ac:dyDescent="0.25">
      <c r="A286" s="3"/>
      <c r="B286" s="3"/>
      <c r="C286" s="22"/>
      <c r="D286" s="22"/>
      <c r="E286" s="22"/>
      <c r="F286" s="22"/>
      <c r="G286" s="22"/>
      <c r="H286" s="22"/>
      <c r="I286" s="22"/>
      <c r="J286" s="22"/>
      <c r="K286" s="22"/>
      <c r="L286" s="22"/>
    </row>
    <row r="287" spans="1:12" x14ac:dyDescent="0.25">
      <c r="A287" s="3"/>
      <c r="B287" s="3"/>
      <c r="C287" s="22"/>
      <c r="D287" s="22"/>
      <c r="E287" s="22"/>
      <c r="F287" s="22"/>
      <c r="G287" s="22"/>
      <c r="H287" s="22"/>
      <c r="I287" s="22"/>
      <c r="J287" s="22"/>
      <c r="K287" s="22"/>
      <c r="L287" s="22"/>
    </row>
    <row r="288" spans="1:12" x14ac:dyDescent="0.25">
      <c r="A288" s="3"/>
      <c r="B288" s="3"/>
      <c r="C288" s="22"/>
      <c r="D288" s="22"/>
      <c r="E288" s="22"/>
      <c r="F288" s="22"/>
      <c r="G288" s="22"/>
      <c r="H288" s="22"/>
      <c r="I288" s="22"/>
      <c r="J288" s="22"/>
      <c r="K288" s="22"/>
      <c r="L288" s="22"/>
    </row>
    <row r="289" spans="1:12" x14ac:dyDescent="0.25">
      <c r="A289" s="3"/>
      <c r="B289" s="3"/>
      <c r="C289" s="22"/>
      <c r="D289" s="22"/>
      <c r="E289" s="22"/>
      <c r="F289" s="22"/>
      <c r="G289" s="22"/>
      <c r="H289" s="22"/>
      <c r="I289" s="22"/>
      <c r="J289" s="22"/>
      <c r="K289" s="22"/>
      <c r="L289" s="22"/>
    </row>
    <row r="290" spans="1:12" x14ac:dyDescent="0.25">
      <c r="A290" s="3"/>
      <c r="B290" s="3"/>
      <c r="C290" s="22"/>
      <c r="D290" s="22"/>
      <c r="E290" s="22"/>
      <c r="F290" s="22"/>
      <c r="G290" s="22"/>
      <c r="H290" s="22"/>
      <c r="I290" s="22"/>
      <c r="J290" s="22"/>
      <c r="K290" s="22"/>
      <c r="L290" s="22"/>
    </row>
    <row r="291" spans="1:12" x14ac:dyDescent="0.25">
      <c r="A291" s="3"/>
      <c r="B291" s="3"/>
      <c r="C291" s="22"/>
      <c r="D291" s="22"/>
      <c r="E291" s="22"/>
      <c r="F291" s="22"/>
      <c r="G291" s="22"/>
      <c r="H291" s="22"/>
      <c r="I291" s="22"/>
      <c r="J291" s="22"/>
      <c r="K291" s="22"/>
      <c r="L291" s="22"/>
    </row>
    <row r="292" spans="1:12" x14ac:dyDescent="0.25">
      <c r="A292" s="3"/>
      <c r="B292" s="3"/>
      <c r="C292" s="22"/>
      <c r="D292" s="22"/>
      <c r="E292" s="22"/>
      <c r="F292" s="22"/>
      <c r="G292" s="22"/>
      <c r="H292" s="22"/>
      <c r="I292" s="22"/>
      <c r="J292" s="22"/>
      <c r="K292" s="22"/>
      <c r="L292" s="22"/>
    </row>
    <row r="293" spans="1:12" x14ac:dyDescent="0.25">
      <c r="A293" s="3"/>
      <c r="B293" s="3"/>
      <c r="C293" s="22"/>
      <c r="D293" s="22"/>
      <c r="E293" s="22"/>
      <c r="F293" s="22"/>
      <c r="G293" s="22"/>
      <c r="H293" s="22"/>
      <c r="I293" s="22"/>
      <c r="J293" s="22"/>
      <c r="K293" s="22"/>
      <c r="L293" s="22"/>
    </row>
    <row r="294" spans="1:12" x14ac:dyDescent="0.25">
      <c r="A294" s="3"/>
      <c r="B294" s="3"/>
      <c r="C294" s="22"/>
      <c r="D294" s="22"/>
      <c r="E294" s="22"/>
      <c r="F294" s="22"/>
      <c r="G294" s="22"/>
      <c r="H294" s="22"/>
      <c r="I294" s="22"/>
      <c r="J294" s="22"/>
      <c r="K294" s="22"/>
      <c r="L294" s="22"/>
    </row>
    <row r="295" spans="1:12" x14ac:dyDescent="0.25">
      <c r="A295" s="3"/>
      <c r="B295" s="3"/>
      <c r="C295" s="22"/>
      <c r="D295" s="22"/>
      <c r="E295" s="22"/>
      <c r="F295" s="22"/>
      <c r="G295" s="22"/>
      <c r="H295" s="22"/>
      <c r="I295" s="22"/>
      <c r="J295" s="22"/>
      <c r="K295" s="22"/>
      <c r="L295" s="22"/>
    </row>
    <row r="296" spans="1:12" x14ac:dyDescent="0.25">
      <c r="A296" s="3"/>
      <c r="B296" s="3"/>
      <c r="C296" s="22"/>
      <c r="D296" s="22"/>
      <c r="E296" s="22"/>
      <c r="F296" s="22"/>
      <c r="G296" s="22"/>
      <c r="H296" s="22"/>
      <c r="I296" s="22"/>
      <c r="J296" s="22"/>
      <c r="K296" s="22"/>
      <c r="L296" s="22"/>
    </row>
    <row r="297" spans="1:12" x14ac:dyDescent="0.25">
      <c r="A297" s="3"/>
      <c r="B297" s="3"/>
      <c r="C297" s="22"/>
      <c r="D297" s="22"/>
      <c r="E297" s="22"/>
      <c r="F297" s="22"/>
      <c r="G297" s="22"/>
      <c r="H297" s="22"/>
      <c r="I297" s="22"/>
      <c r="J297" s="22"/>
      <c r="K297" s="22"/>
      <c r="L297" s="22"/>
    </row>
    <row r="298" spans="1:12" x14ac:dyDescent="0.25">
      <c r="A298" s="3"/>
      <c r="B298" s="3"/>
      <c r="C298" s="22"/>
      <c r="D298" s="22"/>
      <c r="E298" s="22"/>
      <c r="F298" s="22"/>
      <c r="G298" s="22"/>
      <c r="H298" s="22"/>
      <c r="I298" s="22"/>
      <c r="J298" s="22"/>
      <c r="K298" s="22"/>
      <c r="L298" s="22"/>
    </row>
    <row r="299" spans="1:12" x14ac:dyDescent="0.25">
      <c r="A299" s="3"/>
      <c r="B299" s="3"/>
      <c r="C299" s="22"/>
      <c r="D299" s="22"/>
      <c r="E299" s="22"/>
      <c r="F299" s="22"/>
      <c r="G299" s="22"/>
      <c r="H299" s="22"/>
      <c r="I299" s="22"/>
      <c r="J299" s="22"/>
      <c r="K299" s="22"/>
      <c r="L299" s="22"/>
    </row>
    <row r="300" spans="1:12" x14ac:dyDescent="0.25">
      <c r="A300" s="3"/>
      <c r="B300" s="3"/>
      <c r="C300" s="22"/>
      <c r="D300" s="22"/>
      <c r="E300" s="22"/>
      <c r="F300" s="22"/>
      <c r="G300" s="22"/>
      <c r="H300" s="22"/>
      <c r="I300" s="22"/>
      <c r="J300" s="22"/>
      <c r="K300" s="22"/>
      <c r="L300" s="22"/>
    </row>
    <row r="301" spans="1:12" x14ac:dyDescent="0.25">
      <c r="A301" s="3"/>
      <c r="B301" s="3"/>
      <c r="C301" s="22"/>
      <c r="D301" s="22"/>
      <c r="E301" s="22"/>
      <c r="F301" s="22"/>
      <c r="G301" s="22"/>
      <c r="H301" s="22"/>
      <c r="I301" s="22"/>
      <c r="J301" s="22"/>
      <c r="K301" s="22"/>
      <c r="L301" s="22"/>
    </row>
    <row r="302" spans="1:12" x14ac:dyDescent="0.25">
      <c r="A302" s="3"/>
      <c r="B302" s="3"/>
      <c r="C302" s="22"/>
      <c r="D302" s="22"/>
      <c r="E302" s="22"/>
      <c r="F302" s="22"/>
      <c r="G302" s="22"/>
      <c r="H302" s="22"/>
      <c r="I302" s="22"/>
      <c r="J302" s="22"/>
      <c r="K302" s="22"/>
      <c r="L302" s="22"/>
    </row>
    <row r="303" spans="1:12" x14ac:dyDescent="0.25">
      <c r="A303" s="3"/>
      <c r="B303" s="3"/>
      <c r="C303" s="22"/>
      <c r="D303" s="22"/>
      <c r="E303" s="22"/>
      <c r="F303" s="22"/>
      <c r="G303" s="22"/>
      <c r="H303" s="22"/>
      <c r="I303" s="22"/>
      <c r="J303" s="22"/>
      <c r="K303" s="22"/>
      <c r="L303" s="22"/>
    </row>
    <row r="304" spans="1:12" x14ac:dyDescent="0.25">
      <c r="A304" s="3"/>
      <c r="B304" s="3"/>
      <c r="C304" s="22"/>
      <c r="D304" s="22"/>
      <c r="E304" s="22"/>
      <c r="F304" s="22"/>
      <c r="G304" s="22"/>
      <c r="H304" s="22"/>
      <c r="I304" s="22"/>
      <c r="J304" s="22"/>
      <c r="K304" s="22"/>
      <c r="L304" s="22"/>
    </row>
    <row r="305" spans="1:12" x14ac:dyDescent="0.25">
      <c r="A305" s="3"/>
      <c r="B305" s="3"/>
      <c r="C305" s="22"/>
      <c r="D305" s="22"/>
      <c r="E305" s="22"/>
      <c r="F305" s="22"/>
      <c r="G305" s="22"/>
      <c r="H305" s="22"/>
      <c r="I305" s="22"/>
      <c r="J305" s="22"/>
      <c r="K305" s="22"/>
      <c r="L305" s="22"/>
    </row>
    <row r="306" spans="1:12" x14ac:dyDescent="0.25">
      <c r="A306" s="3"/>
      <c r="B306" s="3"/>
      <c r="C306" s="22"/>
      <c r="D306" s="22"/>
      <c r="E306" s="22"/>
      <c r="F306" s="22"/>
      <c r="G306" s="22"/>
      <c r="H306" s="22"/>
      <c r="I306" s="22"/>
      <c r="J306" s="22"/>
      <c r="K306" s="22"/>
      <c r="L306" s="22"/>
    </row>
    <row r="307" spans="1:12" x14ac:dyDescent="0.25">
      <c r="A307" s="3"/>
      <c r="B307" s="3"/>
      <c r="C307" s="22"/>
      <c r="D307" s="22"/>
      <c r="E307" s="22"/>
      <c r="F307" s="22"/>
      <c r="G307" s="22"/>
      <c r="H307" s="22"/>
      <c r="I307" s="22"/>
      <c r="J307" s="22"/>
      <c r="K307" s="22"/>
      <c r="L307" s="22"/>
    </row>
    <row r="308" spans="1:12" x14ac:dyDescent="0.25">
      <c r="A308" s="3"/>
      <c r="B308" s="3"/>
      <c r="C308" s="22"/>
      <c r="D308" s="22"/>
      <c r="E308" s="22"/>
      <c r="F308" s="22"/>
      <c r="G308" s="22"/>
      <c r="H308" s="22"/>
      <c r="I308" s="22"/>
      <c r="J308" s="22"/>
      <c r="K308" s="22"/>
      <c r="L308" s="22"/>
    </row>
    <row r="309" spans="1:12" x14ac:dyDescent="0.25">
      <c r="A309" s="3"/>
      <c r="B309" s="3"/>
      <c r="C309" s="22"/>
      <c r="D309" s="22"/>
      <c r="E309" s="22"/>
      <c r="F309" s="22"/>
      <c r="G309" s="22"/>
      <c r="H309" s="22"/>
      <c r="I309" s="22"/>
      <c r="J309" s="22"/>
      <c r="K309" s="22"/>
      <c r="L309" s="22"/>
    </row>
    <row r="310" spans="1:12" x14ac:dyDescent="0.25">
      <c r="A310" s="3"/>
      <c r="B310" s="3"/>
      <c r="C310" s="22"/>
      <c r="D310" s="22"/>
      <c r="E310" s="22"/>
      <c r="F310" s="22"/>
      <c r="G310" s="22"/>
      <c r="H310" s="22"/>
      <c r="I310" s="22"/>
      <c r="J310" s="22"/>
      <c r="K310" s="22"/>
      <c r="L310" s="22"/>
    </row>
    <row r="311" spans="1:12" x14ac:dyDescent="0.25">
      <c r="A311" s="3"/>
      <c r="B311" s="3"/>
      <c r="C311" s="22"/>
      <c r="D311" s="22"/>
      <c r="E311" s="22"/>
      <c r="F311" s="22"/>
      <c r="G311" s="22"/>
      <c r="H311" s="22"/>
      <c r="I311" s="22"/>
      <c r="J311" s="22"/>
      <c r="K311" s="22"/>
      <c r="L311" s="22"/>
    </row>
    <row r="312" spans="1:12" x14ac:dyDescent="0.25">
      <c r="A312" s="3"/>
      <c r="B312" s="3"/>
      <c r="C312" s="22"/>
      <c r="D312" s="22"/>
      <c r="E312" s="22"/>
      <c r="F312" s="22"/>
      <c r="G312" s="22"/>
      <c r="H312" s="22"/>
      <c r="I312" s="22"/>
      <c r="J312" s="22"/>
      <c r="K312" s="22"/>
      <c r="L312" s="22"/>
    </row>
    <row r="313" spans="1:12" x14ac:dyDescent="0.25">
      <c r="A313" s="3"/>
      <c r="B313" s="3"/>
      <c r="C313" s="22"/>
      <c r="D313" s="22"/>
      <c r="E313" s="22"/>
      <c r="F313" s="22"/>
      <c r="G313" s="22"/>
      <c r="H313" s="22"/>
      <c r="I313" s="22"/>
      <c r="J313" s="22"/>
      <c r="K313" s="22"/>
      <c r="L313" s="22"/>
    </row>
    <row r="314" spans="1:12" x14ac:dyDescent="0.25">
      <c r="A314" s="3"/>
      <c r="B314" s="3"/>
      <c r="C314" s="22"/>
      <c r="D314" s="22"/>
      <c r="E314" s="22"/>
      <c r="F314" s="22"/>
      <c r="G314" s="22"/>
      <c r="H314" s="22"/>
      <c r="I314" s="22"/>
      <c r="J314" s="22"/>
      <c r="K314" s="22"/>
      <c r="L314" s="22"/>
    </row>
    <row r="315" spans="1:12" x14ac:dyDescent="0.25">
      <c r="A315" s="3"/>
      <c r="B315" s="3"/>
      <c r="C315" s="22"/>
      <c r="D315" s="22"/>
      <c r="E315" s="22"/>
      <c r="F315" s="22"/>
      <c r="G315" s="22"/>
      <c r="H315" s="22"/>
      <c r="I315" s="22"/>
      <c r="J315" s="22"/>
      <c r="K315" s="22"/>
      <c r="L315" s="22"/>
    </row>
    <row r="316" spans="1:12" x14ac:dyDescent="0.25">
      <c r="A316" s="3"/>
      <c r="B316" s="3"/>
      <c r="C316" s="22"/>
      <c r="D316" s="22"/>
      <c r="E316" s="22"/>
      <c r="F316" s="22"/>
      <c r="G316" s="22"/>
      <c r="H316" s="22"/>
      <c r="I316" s="22"/>
      <c r="J316" s="22"/>
      <c r="K316" s="22"/>
      <c r="L316" s="22"/>
    </row>
    <row r="317" spans="1:12" x14ac:dyDescent="0.25">
      <c r="A317" s="3"/>
      <c r="B317" s="3"/>
      <c r="C317" s="22"/>
      <c r="D317" s="22"/>
      <c r="E317" s="22"/>
      <c r="F317" s="22"/>
      <c r="G317" s="22"/>
      <c r="H317" s="22"/>
      <c r="I317" s="22"/>
      <c r="J317" s="22"/>
      <c r="K317" s="22"/>
      <c r="L317" s="22"/>
    </row>
    <row r="318" spans="1:12" x14ac:dyDescent="0.25">
      <c r="A318" s="3"/>
      <c r="B318" s="3"/>
      <c r="C318" s="22"/>
      <c r="D318" s="22"/>
      <c r="E318" s="22"/>
      <c r="F318" s="22"/>
      <c r="G318" s="22"/>
      <c r="H318" s="22"/>
      <c r="I318" s="22"/>
      <c r="J318" s="22"/>
      <c r="K318" s="22"/>
      <c r="L318" s="22"/>
    </row>
    <row r="319" spans="1:12" x14ac:dyDescent="0.25">
      <c r="A319" s="3"/>
      <c r="B319" s="3"/>
      <c r="C319" s="22"/>
      <c r="D319" s="22"/>
      <c r="E319" s="22"/>
      <c r="F319" s="22"/>
      <c r="G319" s="22"/>
      <c r="H319" s="22"/>
      <c r="I319" s="22"/>
      <c r="J319" s="22"/>
      <c r="K319" s="22"/>
      <c r="L319" s="22"/>
    </row>
    <row r="320" spans="1:12" x14ac:dyDescent="0.25">
      <c r="A320" s="3"/>
      <c r="B320" s="3"/>
      <c r="C320" s="22"/>
      <c r="D320" s="22"/>
      <c r="E320" s="22"/>
      <c r="F320" s="22"/>
      <c r="G320" s="22"/>
      <c r="H320" s="22"/>
      <c r="I320" s="22"/>
      <c r="J320" s="22"/>
      <c r="K320" s="22"/>
      <c r="L320" s="22"/>
    </row>
    <row r="321" spans="1:12" x14ac:dyDescent="0.25">
      <c r="A321" s="3"/>
      <c r="B321" s="3"/>
      <c r="C321" s="22"/>
      <c r="D321" s="22"/>
      <c r="E321" s="22"/>
      <c r="F321" s="22"/>
      <c r="G321" s="22"/>
      <c r="H321" s="22"/>
      <c r="I321" s="22"/>
      <c r="J321" s="22"/>
      <c r="K321" s="22"/>
      <c r="L321" s="22"/>
    </row>
    <row r="322" spans="1:12" x14ac:dyDescent="0.25">
      <c r="A322" s="3"/>
      <c r="B322" s="3"/>
      <c r="C322" s="22"/>
      <c r="D322" s="22"/>
      <c r="E322" s="22"/>
      <c r="F322" s="22"/>
      <c r="G322" s="22"/>
      <c r="H322" s="22"/>
      <c r="I322" s="22"/>
      <c r="J322" s="22"/>
      <c r="K322" s="22"/>
      <c r="L322" s="22"/>
    </row>
    <row r="323" spans="1:12" x14ac:dyDescent="0.25">
      <c r="A323" s="3"/>
      <c r="B323" s="3"/>
      <c r="C323" s="22"/>
      <c r="D323" s="22"/>
      <c r="E323" s="22"/>
      <c r="F323" s="22"/>
      <c r="G323" s="22"/>
      <c r="H323" s="22"/>
      <c r="I323" s="22"/>
      <c r="J323" s="22"/>
      <c r="K323" s="22"/>
      <c r="L323" s="22"/>
    </row>
    <row r="324" spans="1:12" x14ac:dyDescent="0.25">
      <c r="A324" s="3"/>
      <c r="B324" s="3"/>
      <c r="C324" s="22"/>
      <c r="D324" s="22"/>
      <c r="E324" s="22"/>
      <c r="F324" s="22"/>
      <c r="G324" s="22"/>
      <c r="H324" s="22"/>
      <c r="I324" s="22"/>
      <c r="J324" s="22"/>
      <c r="K324" s="22"/>
      <c r="L324" s="22"/>
    </row>
    <row r="325" spans="1:12" x14ac:dyDescent="0.25">
      <c r="A325" s="3"/>
      <c r="B325" s="3"/>
      <c r="C325" s="22"/>
      <c r="D325" s="22"/>
      <c r="E325" s="22"/>
      <c r="F325" s="22"/>
      <c r="G325" s="22"/>
      <c r="H325" s="22"/>
      <c r="I325" s="22"/>
      <c r="J325" s="22"/>
      <c r="K325" s="22"/>
      <c r="L325" s="22"/>
    </row>
    <row r="326" spans="1:12" x14ac:dyDescent="0.25">
      <c r="A326" s="3"/>
      <c r="B326" s="3"/>
      <c r="C326" s="22"/>
      <c r="D326" s="22"/>
      <c r="E326" s="22"/>
      <c r="F326" s="22"/>
      <c r="G326" s="22"/>
      <c r="H326" s="22"/>
      <c r="I326" s="22"/>
      <c r="J326" s="22"/>
      <c r="K326" s="22"/>
      <c r="L326" s="22"/>
    </row>
    <row r="327" spans="1:12" x14ac:dyDescent="0.25">
      <c r="A327" s="3"/>
      <c r="B327" s="3"/>
      <c r="C327" s="22"/>
      <c r="D327" s="22"/>
      <c r="E327" s="22"/>
      <c r="F327" s="22"/>
      <c r="G327" s="22"/>
      <c r="H327" s="22"/>
      <c r="I327" s="22"/>
      <c r="J327" s="22"/>
      <c r="K327" s="22"/>
      <c r="L327" s="22"/>
    </row>
    <row r="328" spans="1:12" x14ac:dyDescent="0.25">
      <c r="A328" s="3"/>
      <c r="B328" s="3"/>
      <c r="C328" s="22"/>
      <c r="D328" s="22"/>
      <c r="E328" s="22"/>
      <c r="F328" s="22"/>
      <c r="G328" s="22"/>
      <c r="H328" s="22"/>
      <c r="I328" s="22"/>
      <c r="J328" s="22"/>
      <c r="K328" s="22"/>
      <c r="L328" s="22"/>
    </row>
    <row r="329" spans="1:12" x14ac:dyDescent="0.25">
      <c r="A329" s="3"/>
      <c r="B329" s="3"/>
      <c r="C329" s="22"/>
      <c r="D329" s="22"/>
      <c r="E329" s="22"/>
      <c r="F329" s="22"/>
      <c r="G329" s="22"/>
      <c r="H329" s="22"/>
      <c r="I329" s="22"/>
      <c r="J329" s="22"/>
      <c r="K329" s="22"/>
      <c r="L329" s="22"/>
    </row>
    <row r="330" spans="1:12" x14ac:dyDescent="0.25">
      <c r="A330" s="3"/>
      <c r="B330" s="3"/>
      <c r="C330" s="22"/>
      <c r="D330" s="22"/>
      <c r="E330" s="22"/>
      <c r="F330" s="22"/>
      <c r="G330" s="22"/>
      <c r="H330" s="22"/>
      <c r="I330" s="22"/>
      <c r="J330" s="22"/>
      <c r="K330" s="22"/>
      <c r="L330" s="22"/>
    </row>
    <row r="331" spans="1:12" x14ac:dyDescent="0.25">
      <c r="A331" s="3"/>
      <c r="B331" s="3"/>
      <c r="C331" s="22"/>
      <c r="D331" s="22"/>
      <c r="E331" s="22"/>
      <c r="F331" s="22"/>
      <c r="G331" s="22"/>
      <c r="H331" s="22"/>
      <c r="I331" s="22"/>
      <c r="J331" s="22"/>
      <c r="K331" s="22"/>
      <c r="L331" s="22"/>
    </row>
    <row r="332" spans="1:12" x14ac:dyDescent="0.25">
      <c r="A332" s="3"/>
      <c r="B332" s="3"/>
      <c r="C332" s="22"/>
      <c r="D332" s="22"/>
      <c r="E332" s="22"/>
      <c r="F332" s="22"/>
      <c r="G332" s="22"/>
      <c r="H332" s="22"/>
      <c r="I332" s="22"/>
      <c r="J332" s="22"/>
      <c r="K332" s="22"/>
      <c r="L332" s="22"/>
    </row>
    <row r="333" spans="1:12" x14ac:dyDescent="0.25">
      <c r="A333" s="3"/>
      <c r="B333" s="3"/>
      <c r="C333" s="22"/>
      <c r="D333" s="22"/>
      <c r="E333" s="22"/>
      <c r="F333" s="22"/>
      <c r="G333" s="22"/>
      <c r="H333" s="22"/>
      <c r="I333" s="22"/>
      <c r="J333" s="22"/>
      <c r="K333" s="22"/>
      <c r="L333" s="22"/>
    </row>
    <row r="334" spans="1:12" x14ac:dyDescent="0.25">
      <c r="A334" s="3"/>
      <c r="B334" s="3"/>
      <c r="C334" s="22"/>
      <c r="D334" s="22"/>
      <c r="E334" s="22"/>
      <c r="F334" s="22"/>
      <c r="G334" s="22"/>
      <c r="H334" s="22"/>
      <c r="I334" s="22"/>
      <c r="J334" s="22"/>
      <c r="K334" s="22"/>
      <c r="L334" s="22"/>
    </row>
    <row r="335" spans="1:12" x14ac:dyDescent="0.25">
      <c r="A335" s="3"/>
      <c r="B335" s="3"/>
      <c r="C335" s="22"/>
      <c r="D335" s="22"/>
      <c r="E335" s="22"/>
      <c r="F335" s="22"/>
      <c r="G335" s="22"/>
      <c r="H335" s="22"/>
      <c r="I335" s="22"/>
      <c r="J335" s="22"/>
      <c r="K335" s="22"/>
      <c r="L335" s="22"/>
    </row>
    <row r="336" spans="1:12" x14ac:dyDescent="0.25">
      <c r="A336" s="3"/>
      <c r="B336" s="3"/>
      <c r="C336" s="22"/>
      <c r="D336" s="22"/>
      <c r="E336" s="22"/>
      <c r="F336" s="22"/>
      <c r="G336" s="22"/>
      <c r="H336" s="22"/>
      <c r="I336" s="22"/>
      <c r="J336" s="22"/>
      <c r="K336" s="22"/>
      <c r="L336" s="22"/>
    </row>
    <row r="337" spans="1:12" x14ac:dyDescent="0.25">
      <c r="A337" s="3"/>
      <c r="B337" s="3"/>
      <c r="C337" s="22"/>
      <c r="D337" s="22"/>
      <c r="E337" s="22"/>
      <c r="F337" s="22"/>
      <c r="G337" s="22"/>
      <c r="H337" s="22"/>
      <c r="I337" s="22"/>
      <c r="J337" s="22"/>
      <c r="K337" s="22"/>
      <c r="L337" s="22"/>
    </row>
    <row r="338" spans="1:12" x14ac:dyDescent="0.25">
      <c r="A338" s="3"/>
      <c r="B338" s="3"/>
      <c r="C338" s="22"/>
      <c r="D338" s="22"/>
      <c r="E338" s="22"/>
      <c r="F338" s="22"/>
      <c r="G338" s="22"/>
      <c r="H338" s="22"/>
      <c r="I338" s="22"/>
      <c r="J338" s="22"/>
      <c r="K338" s="22"/>
      <c r="L338" s="22"/>
    </row>
    <row r="339" spans="1:12" x14ac:dyDescent="0.25">
      <c r="A339" s="3"/>
      <c r="B339" s="3"/>
      <c r="C339" s="22"/>
      <c r="D339" s="22"/>
      <c r="E339" s="22"/>
      <c r="F339" s="22"/>
      <c r="G339" s="22"/>
      <c r="H339" s="22"/>
      <c r="I339" s="22"/>
      <c r="J339" s="22"/>
      <c r="K339" s="22"/>
      <c r="L339" s="22"/>
    </row>
    <row r="340" spans="1:12" x14ac:dyDescent="0.25">
      <c r="A340" s="3"/>
      <c r="B340" s="3"/>
      <c r="C340" s="22"/>
      <c r="D340" s="22"/>
      <c r="E340" s="22"/>
      <c r="F340" s="22"/>
      <c r="G340" s="22"/>
      <c r="H340" s="22"/>
      <c r="I340" s="22"/>
      <c r="J340" s="22"/>
      <c r="K340" s="22"/>
      <c r="L340" s="22"/>
    </row>
    <row r="341" spans="1:12" x14ac:dyDescent="0.25">
      <c r="A341" s="3"/>
      <c r="B341" s="3"/>
      <c r="C341" s="22"/>
      <c r="D341" s="22"/>
      <c r="E341" s="22"/>
      <c r="F341" s="22"/>
      <c r="G341" s="22"/>
      <c r="H341" s="22"/>
      <c r="I341" s="22"/>
      <c r="J341" s="22"/>
      <c r="K341" s="22"/>
      <c r="L341" s="22"/>
    </row>
    <row r="342" spans="1:12" x14ac:dyDescent="0.25">
      <c r="A342" s="3"/>
      <c r="B342" s="3"/>
      <c r="C342" s="22"/>
      <c r="D342" s="22"/>
      <c r="E342" s="22"/>
      <c r="F342" s="22"/>
      <c r="G342" s="22"/>
      <c r="H342" s="22"/>
      <c r="I342" s="22"/>
      <c r="J342" s="22"/>
      <c r="K342" s="22"/>
      <c r="L342" s="22"/>
    </row>
    <row r="343" spans="1:12" x14ac:dyDescent="0.25">
      <c r="A343" s="3"/>
      <c r="B343" s="3"/>
      <c r="C343" s="22"/>
      <c r="D343" s="22"/>
      <c r="E343" s="22"/>
      <c r="F343" s="22"/>
      <c r="G343" s="22"/>
      <c r="H343" s="22"/>
      <c r="I343" s="22"/>
      <c r="J343" s="22"/>
      <c r="K343" s="22"/>
      <c r="L343" s="22"/>
    </row>
    <row r="344" spans="1:12" x14ac:dyDescent="0.25">
      <c r="A344" s="3"/>
      <c r="B344" s="3"/>
      <c r="C344" s="22"/>
      <c r="D344" s="22"/>
      <c r="E344" s="22"/>
      <c r="F344" s="22"/>
      <c r="G344" s="22"/>
      <c r="H344" s="22"/>
      <c r="I344" s="22"/>
      <c r="J344" s="22"/>
      <c r="K344" s="22"/>
      <c r="L344" s="22"/>
    </row>
    <row r="345" spans="1:12" x14ac:dyDescent="0.25">
      <c r="A345" s="3"/>
      <c r="B345" s="3"/>
      <c r="C345" s="22"/>
      <c r="D345" s="22"/>
      <c r="E345" s="22"/>
      <c r="F345" s="22"/>
      <c r="G345" s="22"/>
      <c r="H345" s="22"/>
      <c r="I345" s="22"/>
      <c r="J345" s="22"/>
      <c r="K345" s="22"/>
      <c r="L345" s="22"/>
    </row>
    <row r="346" spans="1:12" x14ac:dyDescent="0.25">
      <c r="A346" s="3"/>
      <c r="B346" s="3"/>
      <c r="C346" s="22"/>
      <c r="D346" s="22"/>
      <c r="E346" s="22"/>
      <c r="F346" s="22"/>
      <c r="G346" s="22"/>
      <c r="H346" s="22"/>
      <c r="I346" s="22"/>
      <c r="J346" s="22"/>
      <c r="K346" s="22"/>
      <c r="L346" s="22"/>
    </row>
    <row r="347" spans="1:12" x14ac:dyDescent="0.25">
      <c r="A347" s="3"/>
      <c r="B347" s="3"/>
      <c r="C347" s="22"/>
      <c r="D347" s="22"/>
      <c r="E347" s="22"/>
      <c r="F347" s="22"/>
      <c r="G347" s="22"/>
      <c r="H347" s="22"/>
      <c r="I347" s="22"/>
      <c r="J347" s="22"/>
      <c r="K347" s="22"/>
      <c r="L347" s="22"/>
    </row>
    <row r="348" spans="1:12" x14ac:dyDescent="0.25">
      <c r="A348" s="3"/>
      <c r="B348" s="3"/>
      <c r="C348" s="22"/>
      <c r="D348" s="22"/>
      <c r="E348" s="22"/>
      <c r="F348" s="22"/>
      <c r="G348" s="22"/>
      <c r="H348" s="22"/>
      <c r="I348" s="22"/>
      <c r="J348" s="22"/>
      <c r="K348" s="22"/>
      <c r="L348" s="22"/>
    </row>
    <row r="349" spans="1:12" x14ac:dyDescent="0.25">
      <c r="A349" s="3"/>
      <c r="B349" s="3"/>
      <c r="C349" s="22"/>
      <c r="D349" s="22"/>
      <c r="E349" s="22"/>
      <c r="F349" s="22"/>
      <c r="G349" s="22"/>
      <c r="H349" s="22"/>
      <c r="I349" s="22"/>
      <c r="J349" s="22"/>
      <c r="K349" s="22"/>
      <c r="L349" s="22"/>
    </row>
    <row r="350" spans="1:12" x14ac:dyDescent="0.25">
      <c r="A350" s="3"/>
      <c r="B350" s="3"/>
      <c r="C350" s="22"/>
      <c r="D350" s="22"/>
      <c r="E350" s="22"/>
      <c r="F350" s="22"/>
      <c r="G350" s="22"/>
      <c r="H350" s="22"/>
      <c r="I350" s="22"/>
      <c r="J350" s="22"/>
      <c r="K350" s="22"/>
      <c r="L350" s="22"/>
    </row>
    <row r="351" spans="1:12" x14ac:dyDescent="0.25">
      <c r="A351" s="3"/>
      <c r="B351" s="3"/>
      <c r="C351" s="22"/>
      <c r="D351" s="22"/>
      <c r="E351" s="22"/>
      <c r="F351" s="22"/>
      <c r="G351" s="22"/>
      <c r="H351" s="22"/>
      <c r="I351" s="22"/>
      <c r="J351" s="22"/>
      <c r="K351" s="22"/>
      <c r="L351" s="22"/>
    </row>
    <row r="352" spans="1:12" x14ac:dyDescent="0.25">
      <c r="A352" s="3"/>
      <c r="B352" s="3"/>
      <c r="C352" s="22"/>
      <c r="D352" s="22"/>
      <c r="E352" s="22"/>
      <c r="F352" s="22"/>
      <c r="G352" s="22"/>
      <c r="H352" s="22"/>
      <c r="I352" s="22"/>
      <c r="J352" s="22"/>
      <c r="K352" s="22"/>
      <c r="L352" s="22"/>
    </row>
    <row r="353" spans="1:12" x14ac:dyDescent="0.25">
      <c r="A353" s="3"/>
      <c r="B353" s="3"/>
      <c r="C353" s="22"/>
      <c r="D353" s="22"/>
      <c r="E353" s="22"/>
      <c r="F353" s="22"/>
      <c r="G353" s="22"/>
      <c r="H353" s="22"/>
      <c r="I353" s="22"/>
      <c r="J353" s="22"/>
      <c r="K353" s="22"/>
      <c r="L353" s="22"/>
    </row>
    <row r="354" spans="1:12" x14ac:dyDescent="0.25">
      <c r="A354" s="3"/>
      <c r="B354" s="3"/>
      <c r="C354" s="22"/>
      <c r="D354" s="22"/>
      <c r="E354" s="22"/>
      <c r="F354" s="22"/>
      <c r="G354" s="22"/>
      <c r="H354" s="22"/>
      <c r="I354" s="22"/>
      <c r="J354" s="22"/>
      <c r="K354" s="22"/>
      <c r="L354" s="22"/>
    </row>
    <row r="355" spans="1:12" x14ac:dyDescent="0.25">
      <c r="A355" s="3"/>
      <c r="B355" s="3"/>
      <c r="C355" s="22"/>
      <c r="D355" s="22"/>
      <c r="E355" s="22"/>
      <c r="F355" s="22"/>
      <c r="G355" s="22"/>
      <c r="H355" s="22"/>
      <c r="I355" s="22"/>
      <c r="J355" s="22"/>
      <c r="K355" s="22"/>
      <c r="L355" s="22"/>
    </row>
    <row r="356" spans="1:12" x14ac:dyDescent="0.25">
      <c r="A356" s="3"/>
      <c r="B356" s="3"/>
      <c r="C356" s="22"/>
      <c r="D356" s="22"/>
      <c r="E356" s="22"/>
      <c r="F356" s="22"/>
      <c r="G356" s="22"/>
      <c r="H356" s="22"/>
      <c r="I356" s="22"/>
      <c r="J356" s="22"/>
      <c r="K356" s="22"/>
      <c r="L356" s="22"/>
    </row>
    <row r="357" spans="1:12" x14ac:dyDescent="0.25">
      <c r="A357" s="3"/>
      <c r="B357" s="3"/>
      <c r="C357" s="22"/>
      <c r="D357" s="22"/>
      <c r="E357" s="22"/>
      <c r="F357" s="22"/>
      <c r="G357" s="22"/>
      <c r="H357" s="22"/>
      <c r="I357" s="22"/>
      <c r="J357" s="22"/>
      <c r="K357" s="22"/>
      <c r="L357" s="22"/>
    </row>
    <row r="358" spans="1:12" x14ac:dyDescent="0.25">
      <c r="A358" s="3"/>
      <c r="B358" s="3"/>
      <c r="C358" s="22"/>
      <c r="D358" s="22"/>
      <c r="E358" s="22"/>
      <c r="F358" s="22"/>
      <c r="G358" s="22"/>
      <c r="H358" s="22"/>
      <c r="I358" s="22"/>
      <c r="J358" s="22"/>
      <c r="K358" s="22"/>
      <c r="L358" s="22"/>
    </row>
    <row r="359" spans="1:12" x14ac:dyDescent="0.25">
      <c r="A359" s="3"/>
      <c r="B359" s="3"/>
      <c r="C359" s="22"/>
      <c r="D359" s="22"/>
      <c r="E359" s="22"/>
      <c r="F359" s="22"/>
      <c r="G359" s="22"/>
      <c r="H359" s="22"/>
      <c r="I359" s="22"/>
      <c r="J359" s="22"/>
      <c r="K359" s="22"/>
      <c r="L359" s="22"/>
    </row>
    <row r="360" spans="1:12" x14ac:dyDescent="0.25">
      <c r="A360" s="3"/>
      <c r="B360" s="3"/>
      <c r="C360" s="22"/>
      <c r="D360" s="22"/>
      <c r="E360" s="22"/>
      <c r="F360" s="22"/>
      <c r="G360" s="22"/>
      <c r="H360" s="22"/>
      <c r="I360" s="22"/>
      <c r="J360" s="22"/>
      <c r="K360" s="22"/>
      <c r="L360" s="22"/>
    </row>
    <row r="361" spans="1:12" x14ac:dyDescent="0.25">
      <c r="A361" s="3"/>
      <c r="B361" s="3"/>
      <c r="C361" s="22"/>
      <c r="D361" s="22"/>
      <c r="E361" s="22"/>
      <c r="F361" s="22"/>
      <c r="G361" s="22"/>
      <c r="H361" s="22"/>
      <c r="I361" s="22"/>
      <c r="J361" s="22"/>
      <c r="K361" s="22"/>
      <c r="L361" s="22"/>
    </row>
    <row r="362" spans="1:12" x14ac:dyDescent="0.25">
      <c r="A362" s="3"/>
      <c r="B362" s="3"/>
      <c r="C362" s="22"/>
      <c r="D362" s="22"/>
      <c r="E362" s="22"/>
      <c r="F362" s="22"/>
      <c r="G362" s="22"/>
      <c r="H362" s="22"/>
      <c r="I362" s="22"/>
      <c r="J362" s="22"/>
      <c r="K362" s="22"/>
      <c r="L362" s="22"/>
    </row>
    <row r="363" spans="1:12" x14ac:dyDescent="0.25">
      <c r="A363" s="3"/>
      <c r="B363" s="3"/>
      <c r="C363" s="22"/>
      <c r="D363" s="22"/>
      <c r="E363" s="22"/>
      <c r="F363" s="22"/>
      <c r="G363" s="22"/>
      <c r="H363" s="22"/>
      <c r="I363" s="22"/>
      <c r="J363" s="22"/>
      <c r="K363" s="22"/>
      <c r="L363" s="22"/>
    </row>
    <row r="364" spans="1:12" x14ac:dyDescent="0.25">
      <c r="A364" s="3"/>
      <c r="B364" s="3"/>
      <c r="C364" s="22"/>
      <c r="D364" s="22"/>
      <c r="E364" s="22"/>
      <c r="F364" s="22"/>
      <c r="G364" s="22"/>
      <c r="H364" s="22"/>
      <c r="I364" s="22"/>
      <c r="J364" s="22"/>
      <c r="K364" s="22"/>
      <c r="L364" s="22"/>
    </row>
    <row r="365" spans="1:12" x14ac:dyDescent="0.25">
      <c r="A365" s="3"/>
      <c r="B365" s="3"/>
      <c r="C365" s="22"/>
      <c r="D365" s="22"/>
      <c r="E365" s="22"/>
      <c r="F365" s="22"/>
      <c r="G365" s="22"/>
      <c r="H365" s="22"/>
      <c r="I365" s="22"/>
      <c r="J365" s="22"/>
      <c r="K365" s="22"/>
      <c r="L365" s="22"/>
    </row>
    <row r="366" spans="1:12" x14ac:dyDescent="0.25">
      <c r="A366" s="3"/>
      <c r="B366" s="3"/>
      <c r="C366" s="22"/>
      <c r="D366" s="22"/>
      <c r="E366" s="22"/>
      <c r="F366" s="22"/>
      <c r="G366" s="22"/>
      <c r="H366" s="22"/>
      <c r="I366" s="22"/>
      <c r="J366" s="22"/>
      <c r="K366" s="22"/>
      <c r="L366" s="22"/>
    </row>
    <row r="367" spans="1:12" x14ac:dyDescent="0.25">
      <c r="A367" s="3"/>
      <c r="B367" s="3"/>
      <c r="C367" s="22"/>
      <c r="D367" s="22"/>
      <c r="E367" s="22"/>
      <c r="F367" s="22"/>
      <c r="G367" s="22"/>
      <c r="H367" s="22"/>
      <c r="I367" s="22"/>
      <c r="J367" s="22"/>
      <c r="K367" s="22"/>
      <c r="L367" s="22"/>
    </row>
    <row r="368" spans="1:12" x14ac:dyDescent="0.25">
      <c r="A368" s="3"/>
      <c r="B368" s="3"/>
      <c r="C368" s="22"/>
      <c r="D368" s="22"/>
      <c r="E368" s="22"/>
      <c r="F368" s="22"/>
      <c r="G368" s="22"/>
      <c r="H368" s="22"/>
      <c r="I368" s="22"/>
      <c r="J368" s="22"/>
      <c r="K368" s="22"/>
      <c r="L368" s="22"/>
    </row>
    <row r="369" spans="1:12" x14ac:dyDescent="0.25">
      <c r="A369" s="3"/>
      <c r="B369" s="3"/>
      <c r="C369" s="22"/>
      <c r="D369" s="22"/>
      <c r="E369" s="22"/>
      <c r="F369" s="22"/>
      <c r="G369" s="22"/>
      <c r="H369" s="22"/>
      <c r="I369" s="22"/>
      <c r="J369" s="22"/>
      <c r="K369" s="22"/>
      <c r="L369" s="22"/>
    </row>
    <row r="370" spans="1:12" x14ac:dyDescent="0.25">
      <c r="A370" s="3"/>
      <c r="B370" s="3"/>
      <c r="C370" s="22"/>
      <c r="D370" s="22"/>
      <c r="E370" s="22"/>
      <c r="F370" s="22"/>
      <c r="G370" s="22"/>
      <c r="H370" s="22"/>
      <c r="I370" s="22"/>
      <c r="J370" s="22"/>
      <c r="K370" s="22"/>
      <c r="L370" s="22"/>
    </row>
    <row r="371" spans="1:12" x14ac:dyDescent="0.25">
      <c r="A371" s="3"/>
      <c r="B371" s="3"/>
      <c r="C371" s="22"/>
      <c r="D371" s="22"/>
      <c r="E371" s="22"/>
      <c r="F371" s="22"/>
      <c r="G371" s="22"/>
      <c r="H371" s="22"/>
      <c r="I371" s="22"/>
      <c r="J371" s="22"/>
      <c r="K371" s="22"/>
      <c r="L371" s="22"/>
    </row>
    <row r="372" spans="1:12" x14ac:dyDescent="0.25">
      <c r="A372" s="3"/>
      <c r="B372" s="3"/>
      <c r="C372" s="22"/>
      <c r="D372" s="22"/>
      <c r="E372" s="22"/>
      <c r="F372" s="22"/>
      <c r="G372" s="22"/>
      <c r="H372" s="22"/>
      <c r="I372" s="22"/>
      <c r="J372" s="22"/>
      <c r="K372" s="22"/>
      <c r="L372" s="22"/>
    </row>
    <row r="373" spans="1:12" x14ac:dyDescent="0.25">
      <c r="A373" s="3"/>
      <c r="B373" s="3"/>
      <c r="C373" s="22"/>
      <c r="D373" s="22"/>
      <c r="E373" s="22"/>
      <c r="F373" s="22"/>
      <c r="G373" s="22"/>
      <c r="H373" s="22"/>
      <c r="I373" s="22"/>
      <c r="J373" s="22"/>
      <c r="K373" s="22"/>
      <c r="L373" s="22"/>
    </row>
    <row r="374" spans="1:12" x14ac:dyDescent="0.25">
      <c r="A374" s="3"/>
      <c r="B374" s="3"/>
      <c r="C374" s="22"/>
      <c r="D374" s="22"/>
      <c r="E374" s="22"/>
      <c r="F374" s="22"/>
      <c r="G374" s="22"/>
      <c r="H374" s="22"/>
      <c r="I374" s="22"/>
      <c r="J374" s="22"/>
      <c r="K374" s="22"/>
      <c r="L374" s="22"/>
    </row>
    <row r="375" spans="1:12" x14ac:dyDescent="0.25">
      <c r="A375" s="3"/>
      <c r="B375" s="3"/>
      <c r="C375" s="22"/>
      <c r="D375" s="22"/>
      <c r="E375" s="22"/>
      <c r="F375" s="22"/>
      <c r="G375" s="22"/>
      <c r="H375" s="22"/>
      <c r="I375" s="22"/>
      <c r="J375" s="22"/>
      <c r="K375" s="22"/>
      <c r="L375" s="22"/>
    </row>
    <row r="376" spans="1:12" x14ac:dyDescent="0.25">
      <c r="A376" s="3"/>
      <c r="B376" s="3"/>
      <c r="C376" s="22"/>
      <c r="D376" s="22"/>
      <c r="E376" s="22"/>
      <c r="F376" s="22"/>
      <c r="G376" s="22"/>
      <c r="H376" s="22"/>
      <c r="I376" s="22"/>
      <c r="J376" s="22"/>
      <c r="K376" s="22"/>
      <c r="L376" s="22"/>
    </row>
    <row r="377" spans="1:12" x14ac:dyDescent="0.25">
      <c r="A377" s="3"/>
      <c r="B377" s="3"/>
      <c r="C377" s="22"/>
      <c r="D377" s="22"/>
      <c r="E377" s="22"/>
      <c r="F377" s="22"/>
      <c r="G377" s="22"/>
      <c r="H377" s="22"/>
      <c r="I377" s="22"/>
      <c r="J377" s="22"/>
      <c r="K377" s="22"/>
      <c r="L377" s="22"/>
    </row>
    <row r="378" spans="1:12" x14ac:dyDescent="0.25">
      <c r="A378" s="3"/>
      <c r="B378" s="3"/>
      <c r="C378" s="22"/>
      <c r="D378" s="22"/>
      <c r="E378" s="22"/>
      <c r="F378" s="22"/>
      <c r="G378" s="22"/>
      <c r="H378" s="22"/>
      <c r="I378" s="22"/>
      <c r="J378" s="22"/>
      <c r="K378" s="22"/>
      <c r="L378" s="22"/>
    </row>
    <row r="379" spans="1:12" x14ac:dyDescent="0.25">
      <c r="A379" s="3"/>
      <c r="B379" s="3"/>
      <c r="C379" s="22"/>
      <c r="D379" s="22"/>
      <c r="E379" s="22"/>
      <c r="F379" s="22"/>
      <c r="G379" s="22"/>
      <c r="H379" s="22"/>
      <c r="I379" s="22"/>
      <c r="J379" s="22"/>
      <c r="K379" s="22"/>
      <c r="L379" s="22"/>
    </row>
    <row r="380" spans="1:12" x14ac:dyDescent="0.25">
      <c r="A380" s="3"/>
      <c r="B380" s="3"/>
      <c r="C380" s="22"/>
      <c r="D380" s="22"/>
      <c r="E380" s="22"/>
      <c r="F380" s="22"/>
      <c r="G380" s="22"/>
      <c r="H380" s="22"/>
      <c r="I380" s="22"/>
      <c r="J380" s="22"/>
      <c r="K380" s="22"/>
      <c r="L380" s="22"/>
    </row>
    <row r="381" spans="1:12" x14ac:dyDescent="0.25">
      <c r="A381" s="3"/>
      <c r="B381" s="3"/>
      <c r="C381" s="22"/>
      <c r="D381" s="22"/>
      <c r="E381" s="22"/>
      <c r="F381" s="22"/>
      <c r="G381" s="22"/>
      <c r="H381" s="22"/>
      <c r="I381" s="22"/>
      <c r="J381" s="22"/>
      <c r="K381" s="22"/>
      <c r="L381" s="22"/>
    </row>
    <row r="382" spans="1:12" x14ac:dyDescent="0.25">
      <c r="A382" s="3"/>
      <c r="B382" s="3"/>
      <c r="C382" s="22"/>
      <c r="D382" s="22"/>
      <c r="E382" s="22"/>
      <c r="F382" s="22"/>
      <c r="G382" s="22"/>
      <c r="H382" s="22"/>
      <c r="I382" s="22"/>
      <c r="J382" s="22"/>
      <c r="K382" s="22"/>
      <c r="L382" s="22"/>
    </row>
    <row r="383" spans="1:12" x14ac:dyDescent="0.25">
      <c r="A383" s="3"/>
      <c r="B383" s="3"/>
      <c r="C383" s="22"/>
      <c r="D383" s="22"/>
      <c r="E383" s="22"/>
      <c r="F383" s="22"/>
      <c r="G383" s="22"/>
      <c r="H383" s="22"/>
      <c r="I383" s="22"/>
      <c r="J383" s="22"/>
      <c r="K383" s="22"/>
      <c r="L383" s="22"/>
    </row>
    <row r="384" spans="1:12" x14ac:dyDescent="0.25">
      <c r="A384" s="3"/>
      <c r="B384" s="3"/>
      <c r="C384" s="22"/>
      <c r="D384" s="22"/>
      <c r="E384" s="22"/>
      <c r="F384" s="22"/>
      <c r="G384" s="22"/>
      <c r="H384" s="22"/>
      <c r="I384" s="22"/>
      <c r="J384" s="22"/>
      <c r="K384" s="22"/>
      <c r="L384" s="22"/>
    </row>
    <row r="385" spans="1:12" x14ac:dyDescent="0.25">
      <c r="A385" s="3"/>
      <c r="B385" s="3"/>
      <c r="C385" s="22"/>
      <c r="D385" s="22"/>
      <c r="E385" s="22"/>
      <c r="F385" s="22"/>
      <c r="G385" s="22"/>
      <c r="H385" s="22"/>
      <c r="I385" s="22"/>
      <c r="J385" s="22"/>
      <c r="K385" s="22"/>
      <c r="L385" s="22"/>
    </row>
    <row r="386" spans="1:12" x14ac:dyDescent="0.25">
      <c r="A386" s="3"/>
      <c r="B386" s="3"/>
      <c r="C386" s="22"/>
      <c r="D386" s="22"/>
      <c r="E386" s="22"/>
      <c r="F386" s="22"/>
      <c r="G386" s="22"/>
      <c r="H386" s="22"/>
      <c r="I386" s="22"/>
      <c r="J386" s="22"/>
      <c r="K386" s="22"/>
      <c r="L386" s="22"/>
    </row>
    <row r="387" spans="1:12" x14ac:dyDescent="0.25">
      <c r="A387" s="3"/>
      <c r="B387" s="3"/>
      <c r="C387" s="22"/>
      <c r="D387" s="22"/>
      <c r="E387" s="22"/>
      <c r="F387" s="22"/>
      <c r="G387" s="22"/>
      <c r="H387" s="22"/>
      <c r="I387" s="22"/>
      <c r="J387" s="22"/>
      <c r="K387" s="22"/>
      <c r="L387" s="22"/>
    </row>
    <row r="388" spans="1:12" x14ac:dyDescent="0.25">
      <c r="A388" s="3"/>
      <c r="B388" s="3"/>
      <c r="C388" s="22"/>
      <c r="D388" s="22"/>
      <c r="E388" s="22"/>
      <c r="F388" s="22"/>
      <c r="G388" s="22"/>
      <c r="H388" s="22"/>
      <c r="I388" s="22"/>
      <c r="J388" s="22"/>
      <c r="K388" s="22"/>
      <c r="L388" s="22"/>
    </row>
    <row r="389" spans="1:12" x14ac:dyDescent="0.25">
      <c r="A389" s="3"/>
      <c r="B389" s="3"/>
      <c r="C389" s="22"/>
      <c r="D389" s="22"/>
      <c r="E389" s="22"/>
      <c r="F389" s="22"/>
      <c r="G389" s="22"/>
      <c r="H389" s="22"/>
      <c r="I389" s="22"/>
      <c r="J389" s="22"/>
      <c r="K389" s="22"/>
      <c r="L389" s="22"/>
    </row>
    <row r="390" spans="1:12" x14ac:dyDescent="0.25">
      <c r="A390" s="3"/>
      <c r="B390" s="3"/>
      <c r="C390" s="22"/>
      <c r="D390" s="22"/>
      <c r="E390" s="22"/>
      <c r="F390" s="22"/>
      <c r="G390" s="22"/>
      <c r="H390" s="22"/>
      <c r="I390" s="22"/>
      <c r="J390" s="22"/>
      <c r="K390" s="22"/>
      <c r="L390" s="22"/>
    </row>
    <row r="391" spans="1:12" x14ac:dyDescent="0.25">
      <c r="A391" s="3"/>
      <c r="B391" s="3"/>
      <c r="C391" s="22"/>
      <c r="D391" s="22"/>
      <c r="E391" s="22"/>
      <c r="F391" s="22"/>
      <c r="G391" s="22"/>
      <c r="H391" s="22"/>
      <c r="I391" s="22"/>
      <c r="J391" s="22"/>
      <c r="K391" s="22"/>
      <c r="L391" s="22"/>
    </row>
    <row r="392" spans="1:12" x14ac:dyDescent="0.25">
      <c r="A392" s="3"/>
      <c r="B392" s="3"/>
      <c r="C392" s="22"/>
      <c r="D392" s="22"/>
      <c r="E392" s="22"/>
      <c r="F392" s="22"/>
      <c r="G392" s="22"/>
      <c r="H392" s="22"/>
      <c r="I392" s="22"/>
      <c r="J392" s="22"/>
      <c r="K392" s="22"/>
      <c r="L392" s="22"/>
    </row>
    <row r="393" spans="1:12" x14ac:dyDescent="0.25">
      <c r="A393" s="3"/>
      <c r="B393" s="3"/>
      <c r="C393" s="22"/>
      <c r="D393" s="22"/>
      <c r="E393" s="22"/>
      <c r="F393" s="22"/>
      <c r="G393" s="22"/>
      <c r="H393" s="22"/>
      <c r="I393" s="22"/>
      <c r="J393" s="22"/>
      <c r="K393" s="22"/>
      <c r="L393" s="22"/>
    </row>
    <row r="394" spans="1:12" x14ac:dyDescent="0.25">
      <c r="A394" s="3"/>
      <c r="B394" s="3"/>
      <c r="C394" s="22"/>
      <c r="D394" s="22"/>
      <c r="E394" s="22"/>
      <c r="F394" s="22"/>
      <c r="G394" s="22"/>
      <c r="H394" s="22"/>
      <c r="I394" s="22"/>
      <c r="J394" s="22"/>
      <c r="K394" s="22"/>
      <c r="L394" s="22"/>
    </row>
    <row r="395" spans="1:12" x14ac:dyDescent="0.25">
      <c r="A395" s="3"/>
      <c r="B395" s="3"/>
      <c r="C395" s="22"/>
      <c r="D395" s="22"/>
      <c r="E395" s="22"/>
      <c r="F395" s="22"/>
      <c r="G395" s="22"/>
      <c r="H395" s="22"/>
      <c r="I395" s="22"/>
      <c r="J395" s="22"/>
      <c r="K395" s="22"/>
      <c r="L395" s="22"/>
    </row>
    <row r="396" spans="1:12" x14ac:dyDescent="0.25">
      <c r="A396" s="3"/>
      <c r="B396" s="3"/>
      <c r="C396" s="22"/>
      <c r="D396" s="22"/>
      <c r="E396" s="22"/>
      <c r="F396" s="22"/>
      <c r="G396" s="22"/>
      <c r="H396" s="22"/>
      <c r="I396" s="22"/>
      <c r="J396" s="22"/>
      <c r="K396" s="22"/>
      <c r="L396" s="22"/>
    </row>
    <row r="397" spans="1:12" x14ac:dyDescent="0.25">
      <c r="A397" s="3"/>
      <c r="B397" s="3"/>
      <c r="C397" s="22"/>
      <c r="D397" s="22"/>
      <c r="E397" s="22"/>
      <c r="F397" s="22"/>
      <c r="G397" s="22"/>
      <c r="H397" s="22"/>
      <c r="I397" s="22"/>
      <c r="J397" s="22"/>
      <c r="K397" s="22"/>
      <c r="L397" s="22"/>
    </row>
    <row r="398" spans="1:12" x14ac:dyDescent="0.25">
      <c r="A398" s="3"/>
      <c r="B398" s="3"/>
      <c r="C398" s="22"/>
      <c r="D398" s="22"/>
      <c r="E398" s="22"/>
      <c r="F398" s="22"/>
      <c r="G398" s="22"/>
      <c r="H398" s="22"/>
      <c r="I398" s="22"/>
      <c r="J398" s="22"/>
      <c r="K398" s="22"/>
      <c r="L398" s="22"/>
    </row>
    <row r="399" spans="1:12" x14ac:dyDescent="0.25">
      <c r="A399" s="3"/>
      <c r="B399" s="3"/>
      <c r="C399" s="22"/>
      <c r="D399" s="22"/>
      <c r="E399" s="22"/>
      <c r="F399" s="22"/>
      <c r="G399" s="22"/>
      <c r="H399" s="22"/>
      <c r="I399" s="22"/>
      <c r="J399" s="22"/>
      <c r="K399" s="22"/>
      <c r="L399" s="22"/>
    </row>
    <row r="400" spans="1:12" x14ac:dyDescent="0.25">
      <c r="A400" s="3"/>
      <c r="B400" s="3"/>
      <c r="C400" s="22"/>
      <c r="D400" s="22"/>
      <c r="E400" s="22"/>
      <c r="F400" s="22"/>
      <c r="G400" s="22"/>
      <c r="H400" s="22"/>
      <c r="I400" s="22"/>
      <c r="J400" s="22"/>
      <c r="K400" s="22"/>
      <c r="L400" s="22"/>
    </row>
    <row r="401" spans="1:12" x14ac:dyDescent="0.25">
      <c r="A401" s="3"/>
      <c r="B401" s="3"/>
      <c r="C401" s="22"/>
      <c r="D401" s="22"/>
      <c r="E401" s="22"/>
      <c r="F401" s="22"/>
      <c r="G401" s="22"/>
      <c r="H401" s="22"/>
      <c r="I401" s="22"/>
      <c r="J401" s="22"/>
      <c r="K401" s="22"/>
      <c r="L401" s="22"/>
    </row>
    <row r="402" spans="1:12" x14ac:dyDescent="0.25">
      <c r="A402" s="3"/>
      <c r="B402" s="3"/>
      <c r="C402" s="22"/>
      <c r="D402" s="22"/>
      <c r="E402" s="22"/>
      <c r="F402" s="22"/>
      <c r="G402" s="22"/>
      <c r="H402" s="22"/>
      <c r="I402" s="22"/>
      <c r="J402" s="22"/>
      <c r="K402" s="22"/>
      <c r="L402" s="22"/>
    </row>
    <row r="403" spans="1:12" x14ac:dyDescent="0.25">
      <c r="A403" s="3"/>
      <c r="B403" s="3"/>
      <c r="C403" s="22"/>
      <c r="D403" s="22"/>
      <c r="E403" s="22"/>
      <c r="F403" s="22"/>
      <c r="G403" s="22"/>
      <c r="H403" s="22"/>
      <c r="I403" s="22"/>
      <c r="J403" s="22"/>
      <c r="K403" s="22"/>
      <c r="L403" s="22"/>
    </row>
    <row r="404" spans="1:12" x14ac:dyDescent="0.25">
      <c r="A404" s="3"/>
      <c r="B404" s="3"/>
      <c r="C404" s="22"/>
      <c r="D404" s="22"/>
      <c r="E404" s="22"/>
      <c r="F404" s="22"/>
      <c r="G404" s="22"/>
      <c r="H404" s="22"/>
      <c r="I404" s="22"/>
      <c r="J404" s="22"/>
      <c r="K404" s="22"/>
      <c r="L404" s="22"/>
    </row>
    <row r="405" spans="1:12" x14ac:dyDescent="0.25">
      <c r="A405" s="3"/>
      <c r="B405" s="3"/>
      <c r="C405" s="22"/>
      <c r="D405" s="22"/>
      <c r="E405" s="22"/>
      <c r="F405" s="22"/>
      <c r="G405" s="22"/>
      <c r="H405" s="22"/>
      <c r="I405" s="22"/>
      <c r="J405" s="22"/>
      <c r="K405" s="22"/>
      <c r="L405" s="22"/>
    </row>
    <row r="406" spans="1:12" x14ac:dyDescent="0.25">
      <c r="A406" s="3"/>
      <c r="B406" s="3"/>
      <c r="C406" s="22"/>
      <c r="D406" s="22"/>
      <c r="E406" s="22"/>
      <c r="F406" s="22"/>
      <c r="G406" s="22"/>
      <c r="H406" s="22"/>
      <c r="I406" s="22"/>
      <c r="J406" s="22"/>
      <c r="K406" s="22"/>
      <c r="L406" s="22"/>
    </row>
    <row r="407" spans="1:12" x14ac:dyDescent="0.25">
      <c r="A407" s="3"/>
      <c r="B407" s="3"/>
      <c r="C407" s="22"/>
      <c r="D407" s="22"/>
      <c r="E407" s="22"/>
      <c r="F407" s="22"/>
      <c r="G407" s="22"/>
      <c r="H407" s="22"/>
      <c r="I407" s="22"/>
      <c r="J407" s="22"/>
      <c r="K407" s="22"/>
      <c r="L407" s="22"/>
    </row>
    <row r="408" spans="1:12" x14ac:dyDescent="0.25">
      <c r="A408" s="3"/>
      <c r="B408" s="3"/>
      <c r="C408" s="22"/>
      <c r="D408" s="22"/>
      <c r="E408" s="22"/>
      <c r="F408" s="22"/>
      <c r="G408" s="22"/>
      <c r="H408" s="22"/>
      <c r="I408" s="22"/>
      <c r="J408" s="22"/>
      <c r="K408" s="22"/>
      <c r="L408" s="22"/>
    </row>
    <row r="409" spans="1:12" x14ac:dyDescent="0.25">
      <c r="A409" s="3"/>
      <c r="B409" s="3"/>
      <c r="C409" s="22"/>
      <c r="D409" s="22"/>
      <c r="E409" s="22"/>
      <c r="F409" s="22"/>
      <c r="G409" s="22"/>
      <c r="H409" s="22"/>
      <c r="I409" s="22"/>
      <c r="J409" s="22"/>
      <c r="K409" s="22"/>
      <c r="L409" s="22"/>
    </row>
    <row r="410" spans="1:12" x14ac:dyDescent="0.25">
      <c r="A410" s="3"/>
      <c r="B410" s="3"/>
      <c r="C410" s="22"/>
      <c r="D410" s="22"/>
      <c r="E410" s="22"/>
      <c r="F410" s="22"/>
      <c r="G410" s="22"/>
      <c r="H410" s="22"/>
      <c r="I410" s="22"/>
      <c r="J410" s="22"/>
      <c r="K410" s="22"/>
      <c r="L410" s="22"/>
    </row>
    <row r="411" spans="1:12" x14ac:dyDescent="0.25">
      <c r="A411" s="3"/>
      <c r="B411" s="3"/>
      <c r="C411" s="22"/>
      <c r="D411" s="22"/>
      <c r="E411" s="22"/>
      <c r="F411" s="22"/>
      <c r="G411" s="22"/>
      <c r="H411" s="22"/>
      <c r="I411" s="22"/>
      <c r="J411" s="22"/>
      <c r="K411" s="22"/>
      <c r="L411" s="22"/>
    </row>
    <row r="412" spans="1:12" x14ac:dyDescent="0.25">
      <c r="A412" s="3"/>
      <c r="B412" s="3"/>
      <c r="C412" s="22"/>
      <c r="D412" s="22"/>
      <c r="E412" s="22"/>
      <c r="F412" s="22"/>
      <c r="G412" s="22"/>
      <c r="H412" s="22"/>
      <c r="I412" s="22"/>
      <c r="J412" s="22"/>
      <c r="K412" s="22"/>
      <c r="L412" s="22"/>
    </row>
    <row r="413" spans="1:12" x14ac:dyDescent="0.25">
      <c r="A413" s="3"/>
      <c r="B413" s="3"/>
      <c r="C413" s="22"/>
      <c r="D413" s="22"/>
      <c r="E413" s="22"/>
      <c r="F413" s="22"/>
      <c r="G413" s="22"/>
      <c r="H413" s="22"/>
      <c r="I413" s="22"/>
      <c r="J413" s="22"/>
      <c r="K413" s="22"/>
      <c r="L413" s="22"/>
    </row>
    <row r="414" spans="1:12" x14ac:dyDescent="0.25">
      <c r="A414" s="3"/>
      <c r="B414" s="3"/>
      <c r="C414" s="22"/>
      <c r="D414" s="22"/>
      <c r="E414" s="22"/>
      <c r="F414" s="22"/>
      <c r="G414" s="22"/>
      <c r="H414" s="22"/>
      <c r="I414" s="22"/>
      <c r="J414" s="22"/>
      <c r="K414" s="22"/>
      <c r="L414" s="22"/>
    </row>
    <row r="415" spans="1:12" x14ac:dyDescent="0.25">
      <c r="A415" s="3"/>
      <c r="B415" s="3"/>
      <c r="C415" s="22"/>
      <c r="D415" s="22"/>
      <c r="E415" s="22"/>
      <c r="F415" s="22"/>
      <c r="G415" s="22"/>
      <c r="H415" s="22"/>
      <c r="I415" s="22"/>
      <c r="J415" s="22"/>
      <c r="K415" s="22"/>
      <c r="L415" s="22"/>
    </row>
    <row r="416" spans="1:12" x14ac:dyDescent="0.25">
      <c r="A416" s="3"/>
      <c r="B416" s="3"/>
      <c r="C416" s="22"/>
      <c r="D416" s="22"/>
      <c r="E416" s="22"/>
      <c r="F416" s="22"/>
      <c r="G416" s="22"/>
      <c r="H416" s="22"/>
      <c r="I416" s="22"/>
      <c r="J416" s="22"/>
      <c r="K416" s="22"/>
      <c r="L416" s="22"/>
    </row>
    <row r="417" spans="1:12" x14ac:dyDescent="0.25">
      <c r="A417" s="3"/>
      <c r="B417" s="3"/>
      <c r="C417" s="22"/>
      <c r="D417" s="22"/>
      <c r="E417" s="22"/>
      <c r="F417" s="22"/>
      <c r="G417" s="22"/>
      <c r="H417" s="22"/>
      <c r="I417" s="22"/>
      <c r="J417" s="22"/>
      <c r="K417" s="22"/>
      <c r="L417" s="22"/>
    </row>
    <row r="418" spans="1:12" x14ac:dyDescent="0.25">
      <c r="A418" s="3"/>
      <c r="B418" s="3"/>
      <c r="C418" s="22"/>
      <c r="D418" s="22"/>
      <c r="E418" s="22"/>
      <c r="F418" s="22"/>
      <c r="G418" s="22"/>
      <c r="H418" s="22"/>
      <c r="I418" s="22"/>
      <c r="J418" s="22"/>
      <c r="K418" s="22"/>
      <c r="L418" s="22"/>
    </row>
    <row r="419" spans="1:12" x14ac:dyDescent="0.25">
      <c r="A419" s="3"/>
      <c r="B419" s="3"/>
      <c r="C419" s="22"/>
      <c r="D419" s="22"/>
      <c r="E419" s="22"/>
      <c r="F419" s="22"/>
      <c r="G419" s="22"/>
      <c r="H419" s="22"/>
      <c r="I419" s="22"/>
      <c r="J419" s="22"/>
      <c r="K419" s="22"/>
      <c r="L419" s="22"/>
    </row>
    <row r="420" spans="1:12" x14ac:dyDescent="0.25">
      <c r="A420" s="3"/>
      <c r="B420" s="3"/>
      <c r="C420" s="22"/>
      <c r="D420" s="22"/>
      <c r="E420" s="22"/>
      <c r="F420" s="22"/>
      <c r="G420" s="22"/>
      <c r="H420" s="22"/>
      <c r="I420" s="22"/>
      <c r="J420" s="22"/>
      <c r="K420" s="22"/>
      <c r="L420" s="22"/>
    </row>
    <row r="421" spans="1:12" x14ac:dyDescent="0.25">
      <c r="A421" s="3"/>
      <c r="B421" s="3"/>
      <c r="C421" s="22"/>
      <c r="D421" s="22"/>
      <c r="E421" s="22"/>
      <c r="F421" s="22"/>
      <c r="G421" s="22"/>
      <c r="H421" s="22"/>
      <c r="I421" s="22"/>
      <c r="J421" s="22"/>
      <c r="K421" s="22"/>
      <c r="L421" s="22"/>
    </row>
    <row r="422" spans="1:12" x14ac:dyDescent="0.25">
      <c r="A422" s="3"/>
      <c r="B422" s="3"/>
      <c r="C422" s="22"/>
      <c r="D422" s="22"/>
      <c r="E422" s="22"/>
      <c r="F422" s="22"/>
      <c r="G422" s="22"/>
      <c r="H422" s="22"/>
      <c r="I422" s="22"/>
      <c r="J422" s="22"/>
      <c r="K422" s="22"/>
      <c r="L422" s="22"/>
    </row>
    <row r="423" spans="1:12" x14ac:dyDescent="0.25">
      <c r="A423" s="3"/>
      <c r="B423" s="3"/>
      <c r="C423" s="22"/>
      <c r="D423" s="22"/>
      <c r="E423" s="22"/>
      <c r="F423" s="22"/>
      <c r="G423" s="22"/>
      <c r="H423" s="22"/>
      <c r="I423" s="22"/>
      <c r="J423" s="22"/>
      <c r="K423" s="22"/>
      <c r="L423" s="22"/>
    </row>
    <row r="424" spans="1:12" x14ac:dyDescent="0.25">
      <c r="A424" s="3"/>
      <c r="B424" s="3"/>
      <c r="C424" s="22"/>
      <c r="D424" s="22"/>
      <c r="E424" s="22"/>
      <c r="F424" s="22"/>
      <c r="G424" s="22"/>
      <c r="H424" s="22"/>
      <c r="I424" s="22"/>
      <c r="J424" s="22"/>
      <c r="K424" s="22"/>
      <c r="L424" s="22"/>
    </row>
    <row r="425" spans="1:12" x14ac:dyDescent="0.25">
      <c r="A425" s="3"/>
      <c r="B425" s="3"/>
      <c r="C425" s="22"/>
      <c r="D425" s="22"/>
      <c r="E425" s="22"/>
      <c r="F425" s="22"/>
      <c r="G425" s="22"/>
      <c r="H425" s="22"/>
      <c r="I425" s="22"/>
      <c r="J425" s="22"/>
      <c r="K425" s="22"/>
      <c r="L425" s="22"/>
    </row>
    <row r="426" spans="1:12" x14ac:dyDescent="0.25">
      <c r="A426" s="3"/>
      <c r="B426" s="3"/>
      <c r="C426" s="22"/>
      <c r="D426" s="22"/>
      <c r="E426" s="22"/>
      <c r="F426" s="22"/>
      <c r="G426" s="22"/>
      <c r="H426" s="22"/>
      <c r="I426" s="22"/>
      <c r="J426" s="22"/>
      <c r="K426" s="22"/>
      <c r="L426" s="22"/>
    </row>
    <row r="427" spans="1:12" x14ac:dyDescent="0.25">
      <c r="A427" s="3"/>
      <c r="B427" s="3"/>
      <c r="C427" s="22"/>
      <c r="D427" s="22"/>
      <c r="E427" s="22"/>
      <c r="F427" s="22"/>
      <c r="G427" s="22"/>
      <c r="H427" s="22"/>
      <c r="I427" s="22"/>
      <c r="J427" s="22"/>
      <c r="K427" s="22"/>
      <c r="L427" s="22"/>
    </row>
    <row r="428" spans="1:12" x14ac:dyDescent="0.25">
      <c r="A428" s="3"/>
      <c r="B428" s="3"/>
      <c r="C428" s="22"/>
      <c r="D428" s="22"/>
      <c r="E428" s="22"/>
      <c r="F428" s="22"/>
      <c r="G428" s="22"/>
      <c r="H428" s="22"/>
      <c r="I428" s="22"/>
      <c r="J428" s="22"/>
      <c r="K428" s="22"/>
      <c r="L428" s="22"/>
    </row>
    <row r="429" spans="1:12" x14ac:dyDescent="0.25">
      <c r="A429" s="3"/>
      <c r="B429" s="3"/>
      <c r="C429" s="22"/>
      <c r="D429" s="22"/>
      <c r="E429" s="22"/>
      <c r="F429" s="22"/>
      <c r="G429" s="22"/>
      <c r="H429" s="22"/>
      <c r="I429" s="22"/>
      <c r="J429" s="22"/>
      <c r="K429" s="22"/>
      <c r="L429" s="22"/>
    </row>
    <row r="430" spans="1:12" x14ac:dyDescent="0.25">
      <c r="A430" s="3"/>
      <c r="B430" s="3"/>
      <c r="C430" s="22"/>
      <c r="D430" s="22"/>
      <c r="E430" s="22"/>
      <c r="F430" s="22"/>
      <c r="G430" s="22"/>
      <c r="H430" s="22"/>
      <c r="I430" s="22"/>
      <c r="J430" s="22"/>
      <c r="K430" s="22"/>
      <c r="L430" s="22"/>
    </row>
    <row r="431" spans="1:12" x14ac:dyDescent="0.25">
      <c r="A431" s="3"/>
      <c r="B431" s="3"/>
      <c r="C431" s="22"/>
      <c r="D431" s="22"/>
      <c r="E431" s="22"/>
      <c r="F431" s="22"/>
      <c r="G431" s="22"/>
      <c r="H431" s="22"/>
      <c r="I431" s="22"/>
      <c r="J431" s="22"/>
      <c r="K431" s="22"/>
      <c r="L431" s="22"/>
    </row>
    <row r="432" spans="1:12" x14ac:dyDescent="0.25">
      <c r="A432" s="3"/>
      <c r="B432" s="3"/>
      <c r="C432" s="22"/>
      <c r="D432" s="22"/>
      <c r="E432" s="22"/>
      <c r="F432" s="22"/>
      <c r="G432" s="22"/>
      <c r="H432" s="22"/>
      <c r="I432" s="22"/>
      <c r="J432" s="22"/>
      <c r="K432" s="22"/>
      <c r="L432" s="22"/>
    </row>
    <row r="433" spans="1:12" x14ac:dyDescent="0.25">
      <c r="A433" s="3"/>
      <c r="B433" s="3"/>
      <c r="C433" s="22"/>
      <c r="D433" s="22"/>
      <c r="E433" s="22"/>
      <c r="F433" s="22"/>
      <c r="G433" s="22"/>
      <c r="H433" s="22"/>
      <c r="I433" s="22"/>
      <c r="J433" s="22"/>
      <c r="K433" s="22"/>
      <c r="L433" s="22"/>
    </row>
    <row r="434" spans="1:12" x14ac:dyDescent="0.25">
      <c r="A434" s="3"/>
      <c r="B434" s="3"/>
      <c r="C434" s="22"/>
      <c r="D434" s="22"/>
      <c r="E434" s="22"/>
      <c r="F434" s="22"/>
      <c r="G434" s="22"/>
      <c r="H434" s="22"/>
      <c r="I434" s="22"/>
      <c r="J434" s="22"/>
      <c r="K434" s="22"/>
      <c r="L434" s="22"/>
    </row>
    <row r="435" spans="1:12" x14ac:dyDescent="0.25">
      <c r="A435" s="3"/>
      <c r="B435" s="3"/>
      <c r="C435" s="22"/>
      <c r="D435" s="22"/>
      <c r="E435" s="22"/>
      <c r="F435" s="22"/>
      <c r="G435" s="22"/>
      <c r="H435" s="22"/>
      <c r="I435" s="22"/>
      <c r="J435" s="22"/>
      <c r="K435" s="22"/>
      <c r="L435" s="22"/>
    </row>
    <row r="436" spans="1:12" x14ac:dyDescent="0.25">
      <c r="A436" s="3"/>
      <c r="B436" s="3"/>
      <c r="C436" s="22"/>
      <c r="D436" s="22"/>
      <c r="E436" s="22"/>
      <c r="F436" s="22"/>
      <c r="G436" s="22"/>
      <c r="H436" s="22"/>
      <c r="I436" s="22"/>
      <c r="J436" s="22"/>
      <c r="K436" s="22"/>
      <c r="L436" s="22"/>
    </row>
    <row r="437" spans="1:12" x14ac:dyDescent="0.25">
      <c r="A437" s="3"/>
      <c r="B437" s="3"/>
      <c r="C437" s="22"/>
      <c r="D437" s="22"/>
      <c r="E437" s="22"/>
      <c r="F437" s="22"/>
      <c r="G437" s="22"/>
      <c r="H437" s="22"/>
      <c r="I437" s="22"/>
      <c r="J437" s="22"/>
      <c r="K437" s="22"/>
      <c r="L437" s="22"/>
    </row>
    <row r="438" spans="1:12" x14ac:dyDescent="0.25">
      <c r="A438" s="3"/>
      <c r="B438" s="3"/>
      <c r="C438" s="22"/>
      <c r="D438" s="22"/>
      <c r="E438" s="22"/>
      <c r="F438" s="22"/>
      <c r="G438" s="22"/>
      <c r="H438" s="22"/>
      <c r="I438" s="22"/>
      <c r="J438" s="22"/>
      <c r="K438" s="22"/>
      <c r="L438" s="22"/>
    </row>
    <row r="439" spans="1:12" x14ac:dyDescent="0.25">
      <c r="A439" s="3"/>
      <c r="B439" s="3"/>
      <c r="C439" s="22"/>
      <c r="D439" s="22"/>
      <c r="E439" s="22"/>
      <c r="F439" s="22"/>
      <c r="G439" s="22"/>
      <c r="H439" s="22"/>
      <c r="I439" s="22"/>
      <c r="J439" s="22"/>
      <c r="K439" s="22"/>
      <c r="L439" s="22"/>
    </row>
    <row r="440" spans="1:12" x14ac:dyDescent="0.25">
      <c r="A440" s="3"/>
      <c r="B440" s="3"/>
      <c r="C440" s="22"/>
      <c r="D440" s="22"/>
      <c r="E440" s="22"/>
      <c r="F440" s="22"/>
      <c r="G440" s="22"/>
      <c r="H440" s="22"/>
      <c r="I440" s="22"/>
      <c r="J440" s="22"/>
      <c r="K440" s="22"/>
      <c r="L440" s="22"/>
    </row>
    <row r="441" spans="1:12" x14ac:dyDescent="0.25">
      <c r="A441" s="3"/>
      <c r="B441" s="3"/>
      <c r="C441" s="22"/>
      <c r="D441" s="22"/>
      <c r="E441" s="22"/>
      <c r="F441" s="22"/>
      <c r="G441" s="22"/>
      <c r="H441" s="22"/>
      <c r="I441" s="22"/>
      <c r="J441" s="22"/>
      <c r="K441" s="22"/>
      <c r="L441" s="22"/>
    </row>
    <row r="442" spans="1:12" x14ac:dyDescent="0.25">
      <c r="A442" s="3"/>
      <c r="B442" s="3"/>
      <c r="C442" s="22"/>
      <c r="D442" s="22"/>
      <c r="E442" s="22"/>
      <c r="F442" s="22"/>
      <c r="G442" s="22"/>
      <c r="H442" s="22"/>
      <c r="I442" s="22"/>
      <c r="J442" s="22"/>
      <c r="K442" s="22"/>
      <c r="L442" s="22"/>
    </row>
    <row r="443" spans="1:12" x14ac:dyDescent="0.25">
      <c r="A443" s="3"/>
      <c r="B443" s="3"/>
      <c r="C443" s="22"/>
      <c r="D443" s="22"/>
      <c r="E443" s="22"/>
      <c r="F443" s="22"/>
      <c r="G443" s="22"/>
      <c r="H443" s="22"/>
      <c r="I443" s="22"/>
      <c r="J443" s="22"/>
      <c r="K443" s="22"/>
      <c r="L443" s="22"/>
    </row>
    <row r="444" spans="1:12" x14ac:dyDescent="0.25">
      <c r="A444" s="3"/>
      <c r="B444" s="3"/>
      <c r="C444" s="22"/>
      <c r="D444" s="22"/>
      <c r="E444" s="22"/>
      <c r="F444" s="22"/>
      <c r="G444" s="22"/>
      <c r="H444" s="22"/>
      <c r="I444" s="22"/>
      <c r="J444" s="22"/>
      <c r="K444" s="22"/>
      <c r="L444" s="22"/>
    </row>
    <row r="445" spans="1:12" x14ac:dyDescent="0.25">
      <c r="A445" s="3"/>
      <c r="B445" s="3"/>
      <c r="C445" s="22"/>
      <c r="D445" s="22"/>
      <c r="E445" s="22"/>
      <c r="F445" s="22"/>
      <c r="G445" s="22"/>
      <c r="H445" s="22"/>
      <c r="I445" s="22"/>
      <c r="J445" s="22"/>
      <c r="K445" s="22"/>
      <c r="L445" s="22"/>
    </row>
    <row r="446" spans="1:12" x14ac:dyDescent="0.25">
      <c r="A446" s="3"/>
      <c r="B446" s="3"/>
      <c r="C446" s="22"/>
      <c r="D446" s="22"/>
      <c r="E446" s="22"/>
      <c r="F446" s="22"/>
      <c r="G446" s="22"/>
      <c r="H446" s="22"/>
      <c r="I446" s="22"/>
      <c r="J446" s="22"/>
      <c r="K446" s="22"/>
      <c r="L446" s="22"/>
    </row>
    <row r="447" spans="1:12" x14ac:dyDescent="0.25">
      <c r="A447" s="3"/>
      <c r="B447" s="3"/>
      <c r="C447" s="22"/>
      <c r="D447" s="22"/>
      <c r="E447" s="22"/>
      <c r="F447" s="22"/>
      <c r="G447" s="22"/>
      <c r="H447" s="22"/>
      <c r="I447" s="22"/>
      <c r="J447" s="22"/>
      <c r="K447" s="22"/>
      <c r="L447" s="22"/>
    </row>
    <row r="448" spans="1:12" x14ac:dyDescent="0.25">
      <c r="A448" s="3"/>
      <c r="B448" s="3"/>
      <c r="C448" s="22"/>
      <c r="D448" s="22"/>
      <c r="E448" s="22"/>
      <c r="F448" s="22"/>
      <c r="G448" s="22"/>
      <c r="H448" s="22"/>
      <c r="I448" s="22"/>
      <c r="J448" s="22"/>
      <c r="K448" s="22"/>
      <c r="L448" s="22"/>
    </row>
    <row r="449" spans="1:12" x14ac:dyDescent="0.25">
      <c r="A449" s="3"/>
      <c r="B449" s="3"/>
      <c r="C449" s="22"/>
      <c r="D449" s="22"/>
      <c r="E449" s="22"/>
      <c r="F449" s="22"/>
      <c r="G449" s="22"/>
      <c r="H449" s="22"/>
      <c r="I449" s="22"/>
      <c r="J449" s="22"/>
      <c r="K449" s="22"/>
      <c r="L449" s="22"/>
    </row>
    <row r="450" spans="1:12" x14ac:dyDescent="0.25">
      <c r="A450" s="3"/>
      <c r="B450" s="3"/>
      <c r="C450" s="22"/>
      <c r="D450" s="22"/>
      <c r="E450" s="22"/>
      <c r="F450" s="22"/>
      <c r="G450" s="22"/>
      <c r="H450" s="22"/>
      <c r="I450" s="22"/>
      <c r="J450" s="22"/>
      <c r="K450" s="22"/>
      <c r="L450" s="22"/>
    </row>
    <row r="451" spans="1:12" x14ac:dyDescent="0.25">
      <c r="A451" s="3"/>
      <c r="B451" s="3"/>
      <c r="C451" s="22"/>
      <c r="D451" s="22"/>
      <c r="E451" s="22"/>
      <c r="F451" s="22"/>
      <c r="G451" s="22"/>
      <c r="H451" s="22"/>
      <c r="I451" s="22"/>
      <c r="J451" s="22"/>
      <c r="K451" s="22"/>
      <c r="L451" s="22"/>
    </row>
    <row r="452" spans="1:12" x14ac:dyDescent="0.25">
      <c r="A452" s="3"/>
      <c r="B452" s="3"/>
      <c r="C452" s="22"/>
      <c r="D452" s="22"/>
      <c r="E452" s="22"/>
      <c r="F452" s="22"/>
      <c r="G452" s="22"/>
      <c r="H452" s="22"/>
      <c r="I452" s="22"/>
      <c r="J452" s="22"/>
      <c r="K452" s="22"/>
      <c r="L452" s="22"/>
    </row>
    <row r="453" spans="1:12" x14ac:dyDescent="0.25">
      <c r="A453" s="3"/>
      <c r="B453" s="3"/>
      <c r="C453" s="22"/>
      <c r="D453" s="22"/>
      <c r="E453" s="22"/>
      <c r="F453" s="22"/>
      <c r="G453" s="22"/>
      <c r="H453" s="22"/>
      <c r="I453" s="22"/>
      <c r="J453" s="22"/>
      <c r="K453" s="22"/>
      <c r="L453" s="22"/>
    </row>
    <row r="454" spans="1:12" x14ac:dyDescent="0.25">
      <c r="A454" s="3"/>
      <c r="B454" s="3"/>
      <c r="C454" s="22"/>
      <c r="D454" s="22"/>
      <c r="E454" s="22"/>
      <c r="F454" s="22"/>
      <c r="G454" s="22"/>
      <c r="H454" s="22"/>
      <c r="I454" s="22"/>
      <c r="J454" s="22"/>
      <c r="K454" s="22"/>
      <c r="L454" s="22"/>
    </row>
    <row r="455" spans="1:12" x14ac:dyDescent="0.25">
      <c r="A455" s="3"/>
      <c r="B455" s="3"/>
      <c r="C455" s="22"/>
      <c r="D455" s="22"/>
      <c r="E455" s="22"/>
      <c r="F455" s="22"/>
      <c r="G455" s="22"/>
      <c r="H455" s="22"/>
      <c r="I455" s="22"/>
      <c r="J455" s="22"/>
      <c r="K455" s="22"/>
      <c r="L455" s="22"/>
    </row>
    <row r="456" spans="1:12" x14ac:dyDescent="0.25">
      <c r="A456" s="3"/>
      <c r="B456" s="3"/>
      <c r="C456" s="22"/>
      <c r="D456" s="22"/>
      <c r="E456" s="22"/>
      <c r="F456" s="22"/>
      <c r="G456" s="22"/>
      <c r="H456" s="22"/>
      <c r="I456" s="22"/>
      <c r="J456" s="22"/>
      <c r="K456" s="22"/>
      <c r="L456" s="22"/>
    </row>
    <row r="457" spans="1:12" x14ac:dyDescent="0.25">
      <c r="A457" s="3"/>
      <c r="B457" s="3"/>
      <c r="C457" s="22"/>
      <c r="D457" s="22"/>
      <c r="E457" s="22"/>
      <c r="F457" s="22"/>
      <c r="G457" s="22"/>
      <c r="H457" s="22"/>
      <c r="I457" s="22"/>
      <c r="J457" s="22"/>
      <c r="K457" s="22"/>
      <c r="L457" s="22"/>
    </row>
    <row r="458" spans="1:12" x14ac:dyDescent="0.25">
      <c r="A458" s="3"/>
      <c r="B458" s="3"/>
      <c r="C458" s="22"/>
      <c r="D458" s="22"/>
      <c r="E458" s="22"/>
      <c r="F458" s="22"/>
      <c r="G458" s="22"/>
      <c r="H458" s="22"/>
      <c r="I458" s="22"/>
      <c r="J458" s="22"/>
      <c r="K458" s="22"/>
      <c r="L458" s="22"/>
    </row>
    <row r="459" spans="1:12" x14ac:dyDescent="0.25">
      <c r="A459" s="3"/>
      <c r="B459" s="3"/>
      <c r="C459" s="22"/>
      <c r="D459" s="22"/>
      <c r="E459" s="22"/>
      <c r="F459" s="22"/>
      <c r="G459" s="22"/>
      <c r="H459" s="22"/>
      <c r="I459" s="22"/>
      <c r="J459" s="22"/>
      <c r="K459" s="22"/>
      <c r="L459" s="22"/>
    </row>
    <row r="460" spans="1:12" x14ac:dyDescent="0.25">
      <c r="A460" s="3"/>
      <c r="B460" s="3"/>
      <c r="C460" s="22"/>
      <c r="D460" s="22"/>
      <c r="E460" s="22"/>
      <c r="F460" s="22"/>
      <c r="G460" s="22"/>
      <c r="H460" s="22"/>
      <c r="I460" s="22"/>
      <c r="J460" s="22"/>
      <c r="K460" s="22"/>
      <c r="L460" s="22"/>
    </row>
    <row r="461" spans="1:12" x14ac:dyDescent="0.25">
      <c r="A461" s="3"/>
      <c r="B461" s="3"/>
      <c r="C461" s="22"/>
      <c r="D461" s="22"/>
      <c r="E461" s="22"/>
      <c r="F461" s="22"/>
      <c r="G461" s="22"/>
      <c r="H461" s="22"/>
      <c r="I461" s="22"/>
      <c r="J461" s="22"/>
      <c r="K461" s="22"/>
      <c r="L461" s="22"/>
    </row>
    <row r="462" spans="1:12" x14ac:dyDescent="0.25">
      <c r="A462" s="3"/>
      <c r="B462" s="3"/>
      <c r="C462" s="22"/>
      <c r="D462" s="22"/>
      <c r="E462" s="22"/>
      <c r="F462" s="22"/>
      <c r="G462" s="22"/>
      <c r="H462" s="22"/>
      <c r="I462" s="22"/>
      <c r="J462" s="22"/>
      <c r="K462" s="22"/>
      <c r="L462" s="22"/>
    </row>
    <row r="463" spans="1:12" x14ac:dyDescent="0.25">
      <c r="A463" s="3"/>
      <c r="B463" s="3"/>
      <c r="C463" s="22"/>
      <c r="D463" s="22"/>
      <c r="E463" s="22"/>
      <c r="F463" s="22"/>
      <c r="G463" s="22"/>
      <c r="H463" s="22"/>
      <c r="I463" s="22"/>
      <c r="J463" s="22"/>
      <c r="K463" s="22"/>
      <c r="L463" s="22"/>
    </row>
    <row r="464" spans="1:12" x14ac:dyDescent="0.25">
      <c r="A464" s="3"/>
      <c r="B464" s="3"/>
      <c r="C464" s="22"/>
      <c r="D464" s="22"/>
      <c r="E464" s="22"/>
      <c r="F464" s="22"/>
      <c r="G464" s="22"/>
      <c r="H464" s="22"/>
      <c r="I464" s="22"/>
      <c r="J464" s="22"/>
      <c r="K464" s="22"/>
      <c r="L464" s="22"/>
    </row>
    <row r="465" spans="1:12" x14ac:dyDescent="0.25">
      <c r="A465" s="3"/>
      <c r="B465" s="3"/>
      <c r="C465" s="22"/>
      <c r="D465" s="22"/>
      <c r="E465" s="22"/>
      <c r="F465" s="22"/>
      <c r="G465" s="22"/>
      <c r="H465" s="22"/>
      <c r="I465" s="22"/>
      <c r="J465" s="22"/>
      <c r="K465" s="22"/>
      <c r="L465" s="22"/>
    </row>
    <row r="466" spans="1:12" x14ac:dyDescent="0.25">
      <c r="A466" s="3"/>
      <c r="B466" s="3"/>
      <c r="C466" s="22"/>
      <c r="D466" s="22"/>
      <c r="E466" s="22"/>
      <c r="F466" s="22"/>
      <c r="G466" s="22"/>
      <c r="H466" s="22"/>
      <c r="I466" s="22"/>
      <c r="J466" s="22"/>
      <c r="K466" s="22"/>
      <c r="L466" s="22"/>
    </row>
    <row r="467" spans="1:12" x14ac:dyDescent="0.25">
      <c r="A467" s="3"/>
      <c r="B467" s="3"/>
      <c r="C467" s="22"/>
      <c r="D467" s="22"/>
      <c r="E467" s="22"/>
      <c r="F467" s="22"/>
      <c r="G467" s="22"/>
      <c r="H467" s="22"/>
      <c r="I467" s="22"/>
      <c r="J467" s="22"/>
      <c r="K467" s="22"/>
      <c r="L467" s="22"/>
    </row>
    <row r="468" spans="1:12" x14ac:dyDescent="0.25">
      <c r="A468" s="3"/>
      <c r="B468" s="3"/>
      <c r="C468" s="22"/>
      <c r="D468" s="22"/>
      <c r="E468" s="22"/>
      <c r="F468" s="22"/>
      <c r="G468" s="22"/>
      <c r="H468" s="22"/>
      <c r="I468" s="22"/>
      <c r="J468" s="22"/>
      <c r="K468" s="22"/>
      <c r="L468" s="22"/>
    </row>
    <row r="469" spans="1:12" x14ac:dyDescent="0.25">
      <c r="A469" s="3"/>
    </row>
    <row r="470" spans="1:12" x14ac:dyDescent="0.25">
      <c r="A470" s="3"/>
    </row>
    <row r="471" spans="1:12" x14ac:dyDescent="0.25">
      <c r="A471" s="3"/>
    </row>
    <row r="472" spans="1:12" x14ac:dyDescent="0.25">
      <c r="A472" s="3"/>
    </row>
    <row r="473" spans="1:12" x14ac:dyDescent="0.25">
      <c r="A473" s="3"/>
    </row>
    <row r="474" spans="1:12" x14ac:dyDescent="0.25">
      <c r="A474" s="3"/>
    </row>
    <row r="475" spans="1:12" x14ac:dyDescent="0.25">
      <c r="A475" s="3"/>
    </row>
    <row r="476" spans="1:12" x14ac:dyDescent="0.25">
      <c r="A476" s="3"/>
    </row>
    <row r="477" spans="1:12" x14ac:dyDescent="0.25">
      <c r="A477" s="3"/>
    </row>
    <row r="478" spans="1:12" x14ac:dyDescent="0.25">
      <c r="A478" s="3"/>
    </row>
    <row r="479" spans="1:12" x14ac:dyDescent="0.25">
      <c r="A479" s="3"/>
    </row>
  </sheetData>
  <mergeCells count="9">
    <mergeCell ref="A2:L2"/>
    <mergeCell ref="A4:B4"/>
    <mergeCell ref="C4:L4"/>
    <mergeCell ref="C5:G5"/>
    <mergeCell ref="H5:L5"/>
    <mergeCell ref="A5:A6"/>
    <mergeCell ref="B5:B6"/>
    <mergeCell ref="A3:B3"/>
    <mergeCell ref="C3:L3"/>
  </mergeCells>
  <pageMargins left="0.2" right="0.2" top="0" bottom="0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1-е_полуг</vt:lpstr>
      <vt:lpstr>2-е_полуг</vt:lpstr>
      <vt:lpstr>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 Андрей Владимирович</dc:creator>
  <cp:lastModifiedBy>Windows</cp:lastModifiedBy>
  <cp:lastPrinted>2020-03-10T04:15:29Z</cp:lastPrinted>
  <dcterms:created xsi:type="dcterms:W3CDTF">2013-01-14T09:26:46Z</dcterms:created>
  <dcterms:modified xsi:type="dcterms:W3CDTF">2020-03-17T10:46:33Z</dcterms:modified>
</cp:coreProperties>
</file>