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385" yWindow="-15" windowWidth="14430" windowHeight="12150" activeTab="2"/>
  </bookViews>
  <sheets>
    <sheet name="1-е_полуг_2022 АО СЭ" sheetId="1" r:id="rId1"/>
    <sheet name="2-е_полуг_2022 АО СЭ" sheetId="25" r:id="rId2"/>
    <sheet name="2022 АО СЭ" sheetId="3" r:id="rId3"/>
  </sheets>
  <definedNames>
    <definedName name="_xlnm.Print_Area" localSheetId="0">'1-е_полуг_2022 АО СЭ'!$A$2:$L$42</definedName>
    <definedName name="_xlnm.Print_Area" localSheetId="1">'2-е_полуг_2022 АО СЭ'!$A$1:$L$42</definedName>
  </definedNames>
  <calcPr calcId="125725"/>
</workbook>
</file>

<file path=xl/calcChain.xml><?xml version="1.0" encoding="utf-8"?>
<calcChain xmlns="http://schemas.openxmlformats.org/spreadsheetml/2006/main">
  <c r="K11" i="25"/>
  <c r="K9"/>
  <c r="K11" i="1"/>
  <c r="K9"/>
  <c r="L36" i="3"/>
  <c r="L35"/>
  <c r="L42" s="1"/>
  <c r="J41"/>
  <c r="K41"/>
  <c r="L41"/>
  <c r="H41"/>
  <c r="J42"/>
  <c r="G42"/>
  <c r="F42"/>
  <c r="E42"/>
  <c r="C42"/>
  <c r="L38" i="1"/>
  <c r="L36"/>
  <c r="L35"/>
  <c r="L40" i="25"/>
  <c r="K40"/>
  <c r="J40"/>
  <c r="I40"/>
  <c r="G40"/>
  <c r="F40"/>
  <c r="E40"/>
  <c r="D40"/>
  <c r="C40" s="1"/>
  <c r="L39"/>
  <c r="K39"/>
  <c r="J39"/>
  <c r="I39"/>
  <c r="H39"/>
  <c r="G39"/>
  <c r="F39"/>
  <c r="E39"/>
  <c r="D39"/>
  <c r="C39" s="1"/>
  <c r="L38"/>
  <c r="K38"/>
  <c r="J38"/>
  <c r="H38" s="1"/>
  <c r="I38"/>
  <c r="G38"/>
  <c r="F38"/>
  <c r="E38"/>
  <c r="D38"/>
  <c r="C38" s="1"/>
  <c r="L37"/>
  <c r="K37"/>
  <c r="J37"/>
  <c r="I37"/>
  <c r="H37"/>
  <c r="G37"/>
  <c r="F37"/>
  <c r="E37"/>
  <c r="D37"/>
  <c r="C37" s="1"/>
  <c r="L36"/>
  <c r="K36"/>
  <c r="J36"/>
  <c r="I36"/>
  <c r="H36"/>
  <c r="G36"/>
  <c r="F36"/>
  <c r="E36"/>
  <c r="D36"/>
  <c r="C36" s="1"/>
  <c r="L41" i="1"/>
  <c r="K41"/>
  <c r="J41"/>
  <c r="L40"/>
  <c r="K40"/>
  <c r="J40"/>
  <c r="I40"/>
  <c r="H40" s="1"/>
  <c r="L39"/>
  <c r="K39"/>
  <c r="J39"/>
  <c r="I39"/>
  <c r="H39"/>
  <c r="K38"/>
  <c r="J38"/>
  <c r="I38"/>
  <c r="H38" s="1"/>
  <c r="L37"/>
  <c r="K37"/>
  <c r="J37"/>
  <c r="I37"/>
  <c r="H37" s="1"/>
  <c r="K36"/>
  <c r="H36" s="1"/>
  <c r="J36"/>
  <c r="I36"/>
  <c r="G40"/>
  <c r="F40"/>
  <c r="E40"/>
  <c r="D40"/>
  <c r="C40" s="1"/>
  <c r="G39"/>
  <c r="E39"/>
  <c r="D39"/>
  <c r="C39" s="1"/>
  <c r="G38"/>
  <c r="F38"/>
  <c r="E38"/>
  <c r="D38"/>
  <c r="C38"/>
  <c r="G37"/>
  <c r="F37"/>
  <c r="F35" s="1"/>
  <c r="E37"/>
  <c r="D37"/>
  <c r="C37" s="1"/>
  <c r="G36"/>
  <c r="F36"/>
  <c r="E36"/>
  <c r="C36" s="1"/>
  <c r="D36"/>
  <c r="L41" i="25"/>
  <c r="K41"/>
  <c r="C41"/>
  <c r="L34"/>
  <c r="H34"/>
  <c r="C34"/>
  <c r="L33"/>
  <c r="L32" s="1"/>
  <c r="L30" s="1"/>
  <c r="C33"/>
  <c r="K32"/>
  <c r="K30" s="1"/>
  <c r="J32"/>
  <c r="I32"/>
  <c r="H32" s="1"/>
  <c r="G32"/>
  <c r="G30" s="1"/>
  <c r="F32"/>
  <c r="E32"/>
  <c r="E30" s="1"/>
  <c r="D32"/>
  <c r="L31"/>
  <c r="H31"/>
  <c r="C31"/>
  <c r="J30"/>
  <c r="F30"/>
  <c r="D30"/>
  <c r="C30" s="1"/>
  <c r="L29"/>
  <c r="H29" s="1"/>
  <c r="G29"/>
  <c r="C29" s="1"/>
  <c r="L28"/>
  <c r="H28" s="1"/>
  <c r="C28"/>
  <c r="K27"/>
  <c r="K25" s="1"/>
  <c r="K14" s="1"/>
  <c r="K13" s="1"/>
  <c r="J27"/>
  <c r="I27"/>
  <c r="G27"/>
  <c r="G25" s="1"/>
  <c r="F27"/>
  <c r="E27"/>
  <c r="E25" s="1"/>
  <c r="D27"/>
  <c r="C27"/>
  <c r="L26"/>
  <c r="H26"/>
  <c r="C26"/>
  <c r="J25"/>
  <c r="F25"/>
  <c r="D25"/>
  <c r="C25" s="1"/>
  <c r="G24"/>
  <c r="C24" s="1"/>
  <c r="G23"/>
  <c r="C23" s="1"/>
  <c r="K22"/>
  <c r="J22"/>
  <c r="J20" s="1"/>
  <c r="J14" s="1"/>
  <c r="J13" s="1"/>
  <c r="J35" s="1"/>
  <c r="I22"/>
  <c r="F22"/>
  <c r="F20" s="1"/>
  <c r="F14" s="1"/>
  <c r="F13" s="1"/>
  <c r="F35" s="1"/>
  <c r="E22"/>
  <c r="D22"/>
  <c r="L21"/>
  <c r="H21" s="1"/>
  <c r="C21"/>
  <c r="K20"/>
  <c r="I20"/>
  <c r="E20"/>
  <c r="G19"/>
  <c r="L19" s="1"/>
  <c r="H19" s="1"/>
  <c r="C19"/>
  <c r="G18"/>
  <c r="L18" s="1"/>
  <c r="C18"/>
  <c r="K17"/>
  <c r="J17"/>
  <c r="I17"/>
  <c r="G17"/>
  <c r="F17"/>
  <c r="E17"/>
  <c r="C17" s="1"/>
  <c r="D17"/>
  <c r="L16"/>
  <c r="H16"/>
  <c r="G16"/>
  <c r="C16"/>
  <c r="K15"/>
  <c r="J15"/>
  <c r="I15"/>
  <c r="G15"/>
  <c r="L15" s="1"/>
  <c r="F15"/>
  <c r="E15"/>
  <c r="C15" s="1"/>
  <c r="D15"/>
  <c r="H12"/>
  <c r="C12"/>
  <c r="L11"/>
  <c r="H11"/>
  <c r="C11"/>
  <c r="L10"/>
  <c r="C10"/>
  <c r="L9"/>
  <c r="H9"/>
  <c r="G9"/>
  <c r="C9"/>
  <c r="K8"/>
  <c r="J8"/>
  <c r="I8"/>
  <c r="G8"/>
  <c r="F8"/>
  <c r="E8"/>
  <c r="D8"/>
  <c r="C8"/>
  <c r="L34" i="1"/>
  <c r="C34"/>
  <c r="L33"/>
  <c r="L32" s="1"/>
  <c r="L30" s="1"/>
  <c r="C33"/>
  <c r="K32"/>
  <c r="K30" s="1"/>
  <c r="J32"/>
  <c r="J30" s="1"/>
  <c r="I32"/>
  <c r="H32" s="1"/>
  <c r="G32"/>
  <c r="G30" s="1"/>
  <c r="F32"/>
  <c r="F30" s="1"/>
  <c r="L31"/>
  <c r="H31"/>
  <c r="C31"/>
  <c r="I30"/>
  <c r="E30"/>
  <c r="D30"/>
  <c r="G29"/>
  <c r="C29" s="1"/>
  <c r="L28"/>
  <c r="C28"/>
  <c r="K27"/>
  <c r="J27"/>
  <c r="I27"/>
  <c r="I25" s="1"/>
  <c r="F27"/>
  <c r="L26"/>
  <c r="C26"/>
  <c r="K25"/>
  <c r="J25"/>
  <c r="F25"/>
  <c r="E25"/>
  <c r="D25"/>
  <c r="L24"/>
  <c r="G24"/>
  <c r="C24"/>
  <c r="L23"/>
  <c r="G23"/>
  <c r="C23" s="1"/>
  <c r="K22"/>
  <c r="K20" s="1"/>
  <c r="K14" s="1"/>
  <c r="K13" s="1"/>
  <c r="J22"/>
  <c r="I22"/>
  <c r="G22"/>
  <c r="L22" s="1"/>
  <c r="F22"/>
  <c r="C22" s="1"/>
  <c r="L21"/>
  <c r="H21"/>
  <c r="C21"/>
  <c r="J20"/>
  <c r="I20"/>
  <c r="F20"/>
  <c r="E20"/>
  <c r="D20"/>
  <c r="L19"/>
  <c r="G19"/>
  <c r="C19" s="1"/>
  <c r="G18"/>
  <c r="L18" s="1"/>
  <c r="L17" s="1"/>
  <c r="K17"/>
  <c r="J17"/>
  <c r="I17"/>
  <c r="F17"/>
  <c r="G16"/>
  <c r="C16" s="1"/>
  <c r="K15"/>
  <c r="J15"/>
  <c r="J14" s="1"/>
  <c r="I15"/>
  <c r="I14" s="1"/>
  <c r="F15"/>
  <c r="F14" s="1"/>
  <c r="F13" s="1"/>
  <c r="E15"/>
  <c r="E14" s="1"/>
  <c r="E13" s="1"/>
  <c r="D15"/>
  <c r="D14"/>
  <c r="D13" s="1"/>
  <c r="H12"/>
  <c r="C12"/>
  <c r="L11"/>
  <c r="H11"/>
  <c r="C11"/>
  <c r="L10"/>
  <c r="C10"/>
  <c r="L9"/>
  <c r="G9"/>
  <c r="C9"/>
  <c r="L8"/>
  <c r="K8"/>
  <c r="J8"/>
  <c r="I8"/>
  <c r="G8"/>
  <c r="F8"/>
  <c r="E8"/>
  <c r="D8"/>
  <c r="C8" s="1"/>
  <c r="H8" l="1"/>
  <c r="K35" i="25"/>
  <c r="K42" s="1"/>
  <c r="K35" i="1"/>
  <c r="K42" s="1"/>
  <c r="H15" i="25"/>
  <c r="H18"/>
  <c r="L17"/>
  <c r="H17" s="1"/>
  <c r="H27"/>
  <c r="L23"/>
  <c r="H23" s="1"/>
  <c r="L24"/>
  <c r="H24" s="1"/>
  <c r="C32"/>
  <c r="J41"/>
  <c r="H41" s="1"/>
  <c r="H10"/>
  <c r="D20"/>
  <c r="G22"/>
  <c r="I25"/>
  <c r="L27"/>
  <c r="L25" s="1"/>
  <c r="H33"/>
  <c r="E14"/>
  <c r="E13" s="1"/>
  <c r="E35" s="1"/>
  <c r="L8"/>
  <c r="H8" s="1"/>
  <c r="I30"/>
  <c r="H30" s="1"/>
  <c r="L25" i="1"/>
  <c r="H25" s="1"/>
  <c r="C30"/>
  <c r="I13"/>
  <c r="L20"/>
  <c r="H20" s="1"/>
  <c r="H22"/>
  <c r="J13"/>
  <c r="J35" s="1"/>
  <c r="J42" s="1"/>
  <c r="H17"/>
  <c r="H30"/>
  <c r="H9"/>
  <c r="C18"/>
  <c r="H26"/>
  <c r="G27"/>
  <c r="C32"/>
  <c r="H10"/>
  <c r="L16"/>
  <c r="H16" s="1"/>
  <c r="C41"/>
  <c r="H41" s="1"/>
  <c r="G17"/>
  <c r="G15" s="1"/>
  <c r="G20"/>
  <c r="C20" s="1"/>
  <c r="L29"/>
  <c r="L27" s="1"/>
  <c r="H27" s="1"/>
  <c r="E35"/>
  <c r="A2" i="25"/>
  <c r="A2" i="1"/>
  <c r="A2" i="3"/>
  <c r="H25" i="25" l="1"/>
  <c r="I14"/>
  <c r="J42"/>
  <c r="G20"/>
  <c r="G14" s="1"/>
  <c r="G13" s="1"/>
  <c r="G35" s="1"/>
  <c r="L22"/>
  <c r="D14"/>
  <c r="C20"/>
  <c r="C22"/>
  <c r="L15" i="1"/>
  <c r="C15"/>
  <c r="G25"/>
  <c r="C25" s="1"/>
  <c r="C27"/>
  <c r="D35"/>
  <c r="C17"/>
  <c r="C14" i="25" l="1"/>
  <c r="D13"/>
  <c r="H22"/>
  <c r="L20"/>
  <c r="I13"/>
  <c r="I35" i="1"/>
  <c r="G14"/>
  <c r="L14"/>
  <c r="H15"/>
  <c r="I35" i="25" l="1"/>
  <c r="C13"/>
  <c r="L14"/>
  <c r="H20"/>
  <c r="G13" i="1"/>
  <c r="C14"/>
  <c r="L13"/>
  <c r="H14"/>
  <c r="C41" i="3"/>
  <c r="L13" i="25" l="1"/>
  <c r="H14"/>
  <c r="D35"/>
  <c r="C35" s="1"/>
  <c r="C42" s="1"/>
  <c r="C13" i="1"/>
  <c r="H13"/>
  <c r="L16" i="3"/>
  <c r="L34"/>
  <c r="L33"/>
  <c r="K31"/>
  <c r="L29"/>
  <c r="K29"/>
  <c r="L28"/>
  <c r="K28"/>
  <c r="L26"/>
  <c r="K26"/>
  <c r="L24"/>
  <c r="K24"/>
  <c r="L23"/>
  <c r="K23"/>
  <c r="L21"/>
  <c r="K21"/>
  <c r="L19"/>
  <c r="K19"/>
  <c r="L18"/>
  <c r="K18"/>
  <c r="K16"/>
  <c r="T18" i="25"/>
  <c r="K34" i="3"/>
  <c r="J34"/>
  <c r="I34"/>
  <c r="J33"/>
  <c r="I33"/>
  <c r="L31"/>
  <c r="J31"/>
  <c r="I31"/>
  <c r="I30" s="1"/>
  <c r="J29"/>
  <c r="I29"/>
  <c r="J28"/>
  <c r="I28"/>
  <c r="J26"/>
  <c r="J25" s="1"/>
  <c r="I26"/>
  <c r="I25" s="1"/>
  <c r="J24"/>
  <c r="I24"/>
  <c r="J23"/>
  <c r="I23"/>
  <c r="J21"/>
  <c r="J20" s="1"/>
  <c r="I21"/>
  <c r="I20" s="1"/>
  <c r="J19"/>
  <c r="I19"/>
  <c r="J18"/>
  <c r="I18"/>
  <c r="J16"/>
  <c r="J15" s="1"/>
  <c r="I16"/>
  <c r="I15" s="1"/>
  <c r="G41"/>
  <c r="F41"/>
  <c r="E41"/>
  <c r="D41"/>
  <c r="G34"/>
  <c r="E34"/>
  <c r="D34"/>
  <c r="G33"/>
  <c r="E33"/>
  <c r="D33"/>
  <c r="G31"/>
  <c r="F31"/>
  <c r="E31"/>
  <c r="D31"/>
  <c r="G29"/>
  <c r="F29"/>
  <c r="E29"/>
  <c r="D29"/>
  <c r="G28"/>
  <c r="F28"/>
  <c r="F27" s="1"/>
  <c r="E28"/>
  <c r="E27" s="1"/>
  <c r="D28"/>
  <c r="D27" s="1"/>
  <c r="G26"/>
  <c r="F26"/>
  <c r="E26"/>
  <c r="D26"/>
  <c r="G24"/>
  <c r="F24"/>
  <c r="E24"/>
  <c r="D24"/>
  <c r="G23"/>
  <c r="F23"/>
  <c r="F22" s="1"/>
  <c r="E23"/>
  <c r="E22" s="1"/>
  <c r="D23"/>
  <c r="D22" s="1"/>
  <c r="G21"/>
  <c r="F21"/>
  <c r="E21"/>
  <c r="D21"/>
  <c r="G19"/>
  <c r="F19"/>
  <c r="E19"/>
  <c r="D19"/>
  <c r="G18"/>
  <c r="F18"/>
  <c r="E18"/>
  <c r="E17" s="1"/>
  <c r="D18"/>
  <c r="D17" s="1"/>
  <c r="F16"/>
  <c r="E16"/>
  <c r="D16"/>
  <c r="L12"/>
  <c r="K12"/>
  <c r="K39" s="1"/>
  <c r="J12"/>
  <c r="J39" s="1"/>
  <c r="I12"/>
  <c r="I39" s="1"/>
  <c r="L11"/>
  <c r="L38" s="1"/>
  <c r="K11"/>
  <c r="K38" s="1"/>
  <c r="J11"/>
  <c r="J38" s="1"/>
  <c r="I11"/>
  <c r="L10"/>
  <c r="L37" s="1"/>
  <c r="K10"/>
  <c r="K37" s="1"/>
  <c r="J10"/>
  <c r="J37" s="1"/>
  <c r="I10"/>
  <c r="L9"/>
  <c r="K9"/>
  <c r="J9"/>
  <c r="J36" s="1"/>
  <c r="I9"/>
  <c r="G12"/>
  <c r="G39" s="1"/>
  <c r="F12"/>
  <c r="E12"/>
  <c r="E39" s="1"/>
  <c r="D12"/>
  <c r="G11"/>
  <c r="G38" s="1"/>
  <c r="F11"/>
  <c r="E11"/>
  <c r="D11"/>
  <c r="D38" s="1"/>
  <c r="G10"/>
  <c r="F10"/>
  <c r="F37" s="1"/>
  <c r="E10"/>
  <c r="D10"/>
  <c r="D37" s="1"/>
  <c r="G9"/>
  <c r="G36" s="1"/>
  <c r="F9"/>
  <c r="E9"/>
  <c r="D9"/>
  <c r="S24" i="25"/>
  <c r="S23"/>
  <c r="S21"/>
  <c r="U19"/>
  <c r="S19"/>
  <c r="U18"/>
  <c r="S18"/>
  <c r="U16"/>
  <c r="T16"/>
  <c r="S16"/>
  <c r="C7"/>
  <c r="D7" s="1"/>
  <c r="E7" s="1"/>
  <c r="F7" s="1"/>
  <c r="G7" s="1"/>
  <c r="H7" s="1"/>
  <c r="I7" s="1"/>
  <c r="J7" s="1"/>
  <c r="K7" s="1"/>
  <c r="L7" s="1"/>
  <c r="C7" i="1"/>
  <c r="D7" s="1"/>
  <c r="E7" s="1"/>
  <c r="F7" s="1"/>
  <c r="G7" s="1"/>
  <c r="H7" s="1"/>
  <c r="I7" s="1"/>
  <c r="J7" s="1"/>
  <c r="K7" s="1"/>
  <c r="L7" s="1"/>
  <c r="C7" i="3"/>
  <c r="D7" s="1"/>
  <c r="E7" s="1"/>
  <c r="F7" s="1"/>
  <c r="G7" s="1"/>
  <c r="H7" s="1"/>
  <c r="I7" s="1"/>
  <c r="J7" s="1"/>
  <c r="K7" s="1"/>
  <c r="L7" s="1"/>
  <c r="L35" i="25" l="1"/>
  <c r="H13"/>
  <c r="G35" i="1"/>
  <c r="C35" s="1"/>
  <c r="C42" s="1"/>
  <c r="S22" i="25"/>
  <c r="I14" i="3"/>
  <c r="I13" s="1"/>
  <c r="D15"/>
  <c r="E15"/>
  <c r="J14"/>
  <c r="D51" i="25"/>
  <c r="S17"/>
  <c r="S27" s="1"/>
  <c r="I51"/>
  <c r="K33" i="3"/>
  <c r="K32" s="1"/>
  <c r="K30" s="1"/>
  <c r="U22" i="25"/>
  <c r="G22" i="3"/>
  <c r="G20" s="1"/>
  <c r="U21" i="25"/>
  <c r="J51"/>
  <c r="E51"/>
  <c r="T22"/>
  <c r="F34" i="3"/>
  <c r="C34" s="1"/>
  <c r="T19" i="25"/>
  <c r="U17"/>
  <c r="E25" i="3"/>
  <c r="G32"/>
  <c r="G30" s="1"/>
  <c r="F20"/>
  <c r="K22"/>
  <c r="K20" s="1"/>
  <c r="D32"/>
  <c r="D30" s="1"/>
  <c r="K17"/>
  <c r="K15" s="1"/>
  <c r="G17"/>
  <c r="F17"/>
  <c r="L27"/>
  <c r="L25" s="1"/>
  <c r="C26"/>
  <c r="E8"/>
  <c r="E32"/>
  <c r="E30" s="1"/>
  <c r="D36"/>
  <c r="F33"/>
  <c r="F36"/>
  <c r="C19"/>
  <c r="L32"/>
  <c r="C12"/>
  <c r="H19"/>
  <c r="G16"/>
  <c r="G37"/>
  <c r="K27"/>
  <c r="H29"/>
  <c r="D20"/>
  <c r="C31"/>
  <c r="C21"/>
  <c r="J8"/>
  <c r="H21"/>
  <c r="C24"/>
  <c r="H31"/>
  <c r="H34"/>
  <c r="C10"/>
  <c r="H23"/>
  <c r="F39"/>
  <c r="K36"/>
  <c r="K8"/>
  <c r="C28"/>
  <c r="G27"/>
  <c r="G25" s="1"/>
  <c r="I36"/>
  <c r="H9"/>
  <c r="I37"/>
  <c r="H37" s="1"/>
  <c r="H10"/>
  <c r="H11"/>
  <c r="I38"/>
  <c r="H38" s="1"/>
  <c r="I8"/>
  <c r="C9"/>
  <c r="F8"/>
  <c r="H16"/>
  <c r="E36"/>
  <c r="E37"/>
  <c r="C11"/>
  <c r="H18"/>
  <c r="H24"/>
  <c r="H28"/>
  <c r="J30"/>
  <c r="F25"/>
  <c r="H12"/>
  <c r="C29"/>
  <c r="L17"/>
  <c r="L22"/>
  <c r="L20" s="1"/>
  <c r="H26"/>
  <c r="E20"/>
  <c r="D25"/>
  <c r="L39"/>
  <c r="C23"/>
  <c r="F38"/>
  <c r="D39"/>
  <c r="E38"/>
  <c r="G8"/>
  <c r="L8"/>
  <c r="D8"/>
  <c r="C18"/>
  <c r="L42" i="25" l="1"/>
  <c r="H35"/>
  <c r="H42" s="1"/>
  <c r="L42" i="1"/>
  <c r="H35"/>
  <c r="H42" s="1"/>
  <c r="E14" i="3"/>
  <c r="E13" s="1"/>
  <c r="E40" s="1"/>
  <c r="E35" s="1"/>
  <c r="D14"/>
  <c r="D13" s="1"/>
  <c r="J13"/>
  <c r="J40" s="1"/>
  <c r="J35" s="1"/>
  <c r="C22"/>
  <c r="H33"/>
  <c r="F32"/>
  <c r="C32" s="1"/>
  <c r="U27" i="25"/>
  <c r="T21"/>
  <c r="U23"/>
  <c r="T17"/>
  <c r="I54"/>
  <c r="T23"/>
  <c r="L51"/>
  <c r="H32" i="3"/>
  <c r="L30"/>
  <c r="H30" s="1"/>
  <c r="C33"/>
  <c r="B53" s="1"/>
  <c r="H20"/>
  <c r="B56"/>
  <c r="B54"/>
  <c r="B57"/>
  <c r="H17"/>
  <c r="C17"/>
  <c r="G15"/>
  <c r="G14" s="1"/>
  <c r="G13" s="1"/>
  <c r="G40" s="1"/>
  <c r="G35" s="1"/>
  <c r="F15"/>
  <c r="F14" s="1"/>
  <c r="C36"/>
  <c r="C37"/>
  <c r="B50"/>
  <c r="C27"/>
  <c r="C16"/>
  <c r="B49" s="1"/>
  <c r="H27"/>
  <c r="K25"/>
  <c r="K14" s="1"/>
  <c r="K13" s="1"/>
  <c r="K40" s="1"/>
  <c r="K35" s="1"/>
  <c r="L15"/>
  <c r="H15" s="1"/>
  <c r="H36"/>
  <c r="H22"/>
  <c r="H8"/>
  <c r="C25"/>
  <c r="C20"/>
  <c r="H39"/>
  <c r="C39"/>
  <c r="C8"/>
  <c r="C38"/>
  <c r="H35" l="1"/>
  <c r="H42" s="1"/>
  <c r="I42" s="1"/>
  <c r="K42"/>
  <c r="F30"/>
  <c r="C30" s="1"/>
  <c r="T27" i="25"/>
  <c r="J54"/>
  <c r="U24"/>
  <c r="G51"/>
  <c r="H51"/>
  <c r="K51"/>
  <c r="C15" i="3"/>
  <c r="C14"/>
  <c r="B59"/>
  <c r="H25"/>
  <c r="L14"/>
  <c r="L13" s="1"/>
  <c r="L40" s="1"/>
  <c r="D40"/>
  <c r="I40"/>
  <c r="F13" l="1"/>
  <c r="F40" s="1"/>
  <c r="F35" s="1"/>
  <c r="C51" i="25"/>
  <c r="T24"/>
  <c r="F51"/>
  <c r="H13" i="3"/>
  <c r="H14"/>
  <c r="D35"/>
  <c r="H40"/>
  <c r="I35"/>
  <c r="C13" l="1"/>
  <c r="C40"/>
  <c r="C35"/>
  <c r="K54" i="25"/>
  <c r="C46" l="1"/>
  <c r="H54"/>
  <c r="I41" i="3" l="1"/>
  <c r="H46" i="25"/>
  <c r="H49" l="1"/>
</calcChain>
</file>

<file path=xl/sharedStrings.xml><?xml version="1.0" encoding="utf-8"?>
<sst xmlns="http://schemas.openxmlformats.org/spreadsheetml/2006/main" count="201" uniqueCount="52">
  <si>
    <t>Период</t>
  </si>
  <si>
    <t>№</t>
  </si>
  <si>
    <t>Группа потребителей</t>
  </si>
  <si>
    <t xml:space="preserve">Всего </t>
  </si>
  <si>
    <t>ВН</t>
  </si>
  <si>
    <t>СН-1 (35кВ)</t>
  </si>
  <si>
    <t>СН-2 (20-1кВ)</t>
  </si>
  <si>
    <t>НН</t>
  </si>
  <si>
    <t>Прочие потребители всего, в том числе:</t>
  </si>
  <si>
    <t>1.1.</t>
  </si>
  <si>
    <t>Прочие потребители с максимальной (разрешенной) мощностью до 150 кВт.</t>
  </si>
  <si>
    <t>1.2.</t>
  </si>
  <si>
    <t>Прочие потребители с максимальной (разрешенной) мощностью от 150 кВт. до 670кВт.</t>
  </si>
  <si>
    <t>1.3.</t>
  </si>
  <si>
    <t>Прочие потребители с максимальной (разрешенной) мощностью от 670 кВт. до 10 МВт.</t>
  </si>
  <si>
    <t>1.4.</t>
  </si>
  <si>
    <t>Прочие потребители с максимальной (разрешенной) мощностью свыше 10 МВт.</t>
  </si>
  <si>
    <t>4.</t>
  </si>
  <si>
    <t>4.1.</t>
  </si>
  <si>
    <t>4.2.</t>
  </si>
  <si>
    <t>Население и потребители приравненные к населению</t>
  </si>
  <si>
    <t>Одноставочный тариф</t>
  </si>
  <si>
    <t>Тарифы, дифференцированные по двум зонам суток</t>
  </si>
  <si>
    <t>ИТОГО население и потребители, приравненные к населению</t>
  </si>
  <si>
    <t>1.</t>
  </si>
  <si>
    <t>ИТОГО (Полезный отпуск)</t>
  </si>
  <si>
    <t xml:space="preserve">Потери </t>
  </si>
  <si>
    <t>ИТОГО (Покупка по балансу ФСТ)</t>
  </si>
  <si>
    <t>4.1.1.</t>
  </si>
  <si>
    <t>4.1.2.</t>
  </si>
  <si>
    <t>Население</t>
  </si>
  <si>
    <t>Население, за исключением указанного в пунктах 4.1.2 и 4.1.3 (газ) городское</t>
  </si>
  <si>
    <t>- дневная зона с 7-00 до 23-00 часов</t>
  </si>
  <si>
    <t>- ночная зона с 23-00 до 7-00 часов</t>
  </si>
  <si>
    <t>Население, проживающее в гордских населенных пунктах в домах, оборудованных в установленном порядке стационарными электроплитами  и  (или) электроотопительными установками (городское)</t>
  </si>
  <si>
    <t>4.1.3.</t>
  </si>
  <si>
    <t>Население, проживающее в сельских населенных пунктах</t>
  </si>
  <si>
    <t>Тарифы, дифференцированные по двум зонам суток*</t>
  </si>
  <si>
    <t>4.2.1.</t>
  </si>
  <si>
    <t>4.2.2.</t>
  </si>
  <si>
    <t>Итого потребители с максимальной (разрешенной) мощностью до 150 кВт.</t>
  </si>
  <si>
    <t>Итого потребители с максимальной (разрешенной) мощностью от 150 кВт. до 670кВт.</t>
  </si>
  <si>
    <t>Итого потребители с максимальной (разрешенной) мощностью от 670 кВт. до 10 МВт.</t>
  </si>
  <si>
    <t>Итого потребители с максимальной (разрешенной) мощностью свыше 10 МВт.</t>
  </si>
  <si>
    <t>Наименование энергосбытовой организации (потребителя):</t>
  </si>
  <si>
    <t>Объем полезного отпуска электроэнергии, млн. кВт*ч.</t>
  </si>
  <si>
    <t>Заявленная мощность, тыс.кВт.</t>
  </si>
  <si>
    <t xml:space="preserve">Потребители, приравненные к населению </t>
  </si>
  <si>
    <t>АО "Салехардэнерго"</t>
  </si>
  <si>
    <t>2022г.</t>
  </si>
  <si>
    <t>1-е полугодие 2022 г.</t>
  </si>
  <si>
    <t>2-е полугодие 2022 г.</t>
  </si>
</sst>
</file>

<file path=xl/styles.xml><?xml version="1.0" encoding="utf-8"?>
<styleSheet xmlns="http://schemas.openxmlformats.org/spreadsheetml/2006/main">
  <numFmts count="14">
    <numFmt numFmtId="164" formatCode="_-* #,##0_р_._-;\-* #,##0_р_._-;_-* &quot;-&quot;_р_._-;_-@_-"/>
    <numFmt numFmtId="165" formatCode="_-* #,##0.00_р_._-;\-* #,##0.00_р_._-;_-* &quot;-&quot;??_р_._-;_-@_-"/>
    <numFmt numFmtId="166" formatCode="_(* #,##0.00_);_(* \(#,##0.00\);_(* &quot;-&quot;??_);_(@_)"/>
    <numFmt numFmtId="167" formatCode="_-* #,##0_р_._-;\-* #,##0_р_._-;_-* &quot;-&quot;??_р_._-;_-@_-"/>
    <numFmt numFmtId="168" formatCode="_-* #,##0.00_р_._-;\-* #,##0.00_р_._-;_-* \-??_р_._-;_-@_-"/>
    <numFmt numFmtId="169" formatCode="_-* #,##0.000_р_._-;\-* #,##0.000_р_._-;_-* &quot;-&quot;??_р_._-;_-@_-"/>
    <numFmt numFmtId="170" formatCode="_-* #,##0.00000_р_._-;\-* #,##0.00000_р_._-;_-* &quot;-&quot;??_р_._-;_-@_-"/>
    <numFmt numFmtId="171" formatCode="_-* #,##0.0000_р_._-;\-* #,##0.0000_р_._-;_-* &quot;-&quot;??_р_._-;_-@_-"/>
    <numFmt numFmtId="172" formatCode="_(* #,##0.000_);_(* \(#,##0.000\);_(* &quot;-&quot;??_);_(@_)"/>
    <numFmt numFmtId="173" formatCode="_-* #,##0.00000\ _₽_-;\-* #,##0.00000\ _₽_-;_-* &quot;-&quot;?????\ _₽_-;_-@_-"/>
    <numFmt numFmtId="174" formatCode="_-* #,##0.000000\ _₽_-;\-* #,##0.000000\ _₽_-;_-* &quot;-&quot;????????\ _₽_-;_-@_-"/>
    <numFmt numFmtId="175" formatCode="0.00000"/>
    <numFmt numFmtId="176" formatCode="_-* #,##0.000000\ _₽_-;\-* #,##0.000000\ _₽_-;_-* &quot;-&quot;??????\ _₽_-;_-@_-"/>
    <numFmt numFmtId="177" formatCode="_-* #,##0.0000\ _₽_-;\-* #,##0.0000\ _₽_-;_-* &quot;-&quot;????\ _₽_-;_-@_-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CCFFCC"/>
        <bgColor indexed="26"/>
      </patternFill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</cellStyleXfs>
  <cellXfs count="123">
    <xf numFmtId="0" fontId="0" fillId="0" borderId="0" xfId="0"/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left" vertical="center" wrapText="1"/>
    </xf>
    <xf numFmtId="166" fontId="4" fillId="3" borderId="0" xfId="1" applyNumberFormat="1" applyFont="1" applyFill="1" applyBorder="1" applyAlignment="1" applyProtection="1">
      <alignment horizontal="center" vertical="center" wrapText="1"/>
    </xf>
    <xf numFmtId="166" fontId="5" fillId="3" borderId="0" xfId="2" applyNumberFormat="1" applyFont="1" applyFill="1" applyBorder="1" applyAlignment="1" applyProtection="1">
      <alignment horizontal="center" vertical="center"/>
    </xf>
    <xf numFmtId="0" fontId="5" fillId="0" borderId="0" xfId="2" applyNumberFormat="1" applyFont="1" applyFill="1" applyBorder="1" applyAlignment="1" applyProtection="1"/>
    <xf numFmtId="0" fontId="5" fillId="0" borderId="0" xfId="2" applyNumberFormat="1" applyFont="1" applyFill="1" applyBorder="1" applyAlignment="1" applyProtection="1">
      <alignment horizontal="center" vertical="center" wrapText="1"/>
    </xf>
    <xf numFmtId="166" fontId="5" fillId="0" borderId="7" xfId="2" applyNumberFormat="1" applyFont="1" applyFill="1" applyBorder="1" applyAlignment="1" applyProtection="1">
      <alignment horizontal="center" vertical="center"/>
    </xf>
    <xf numFmtId="166" fontId="5" fillId="0" borderId="7" xfId="2" applyNumberFormat="1" applyFont="1" applyFill="1" applyBorder="1" applyAlignment="1" applyProtection="1">
      <alignment horizontal="center" vertical="center" wrapText="1"/>
    </xf>
    <xf numFmtId="166" fontId="5" fillId="0" borderId="12" xfId="2" applyNumberFormat="1" applyFont="1" applyFill="1" applyBorder="1" applyAlignment="1" applyProtection="1">
      <alignment horizontal="center" vertical="center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9" fillId="0" borderId="0" xfId="2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8" fillId="0" borderId="0" xfId="2" applyNumberFormat="1" applyFont="1" applyFill="1" applyBorder="1" applyAlignment="1" applyProtection="1"/>
    <xf numFmtId="0" fontId="3" fillId="0" borderId="0" xfId="0" applyFont="1" applyFill="1" applyBorder="1" applyProtection="1"/>
    <xf numFmtId="0" fontId="7" fillId="0" borderId="0" xfId="2" applyFont="1" applyFill="1" applyBorder="1" applyProtection="1"/>
    <xf numFmtId="0" fontId="5" fillId="0" borderId="0" xfId="0" applyFont="1" applyFill="1" applyBorder="1" applyProtection="1"/>
    <xf numFmtId="0" fontId="8" fillId="0" borderId="0" xfId="2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8" fillId="0" borderId="0" xfId="2" applyFont="1" applyFill="1" applyBorder="1" applyAlignment="1" applyProtection="1">
      <alignment wrapText="1"/>
    </xf>
    <xf numFmtId="0" fontId="3" fillId="5" borderId="14" xfId="0" applyNumberFormat="1" applyFont="1" applyFill="1" applyBorder="1" applyAlignment="1" applyProtection="1">
      <alignment horizontal="center" vertical="center" wrapText="1"/>
    </xf>
    <xf numFmtId="166" fontId="3" fillId="5" borderId="15" xfId="0" applyNumberFormat="1" applyFont="1" applyFill="1" applyBorder="1" applyAlignment="1" applyProtection="1">
      <alignment horizontal="left" vertical="center" wrapText="1"/>
    </xf>
    <xf numFmtId="0" fontId="9" fillId="0" borderId="0" xfId="2" applyFont="1" applyFill="1" applyBorder="1" applyProtection="1"/>
    <xf numFmtId="166" fontId="5" fillId="0" borderId="0" xfId="0" applyNumberFormat="1" applyFont="1" applyAlignment="1" applyProtection="1">
      <alignment horizontal="center" vertical="center"/>
    </xf>
    <xf numFmtId="0" fontId="5" fillId="0" borderId="0" xfId="2" applyNumberFormat="1" applyFont="1" applyAlignment="1" applyProtection="1">
      <alignment horizontal="left" vertical="center" wrapText="1"/>
    </xf>
    <xf numFmtId="0" fontId="5" fillId="0" borderId="0" xfId="2" applyNumberFormat="1" applyFont="1" applyAlignment="1" applyProtection="1">
      <alignment horizontal="center" vertical="center" wrapText="1"/>
    </xf>
    <xf numFmtId="166" fontId="5" fillId="0" borderId="0" xfId="2" applyNumberFormat="1" applyFont="1" applyAlignment="1" applyProtection="1">
      <alignment horizontal="center" vertical="center"/>
    </xf>
    <xf numFmtId="166" fontId="3" fillId="6" borderId="18" xfId="0" applyNumberFormat="1" applyFont="1" applyFill="1" applyBorder="1" applyAlignment="1" applyProtection="1">
      <alignment horizontal="left" vertical="center" wrapText="1"/>
    </xf>
    <xf numFmtId="168" fontId="3" fillId="7" borderId="19" xfId="0" applyNumberFormat="1" applyFont="1" applyFill="1" applyBorder="1" applyAlignment="1" applyProtection="1">
      <alignment horizontal="center" vertical="center"/>
    </xf>
    <xf numFmtId="168" fontId="3" fillId="7" borderId="20" xfId="0" applyNumberFormat="1" applyFont="1" applyFill="1" applyBorder="1" applyAlignment="1" applyProtection="1">
      <alignment horizontal="left" vertical="center" wrapText="1"/>
    </xf>
    <xf numFmtId="168" fontId="3" fillId="7" borderId="19" xfId="0" applyNumberFormat="1" applyFont="1" applyFill="1" applyBorder="1" applyAlignment="1" applyProtection="1">
      <alignment horizontal="center"/>
    </xf>
    <xf numFmtId="168" fontId="5" fillId="8" borderId="19" xfId="0" applyNumberFormat="1" applyFont="1" applyFill="1" applyBorder="1" applyAlignment="1" applyProtection="1">
      <alignment horizontal="center" vertical="center"/>
    </xf>
    <xf numFmtId="168" fontId="5" fillId="8" borderId="20" xfId="0" applyNumberFormat="1" applyFont="1" applyFill="1" applyBorder="1" applyAlignment="1" applyProtection="1">
      <alignment wrapText="1"/>
    </xf>
    <xf numFmtId="168" fontId="5" fillId="8" borderId="19" xfId="0" applyNumberFormat="1" applyFont="1" applyFill="1" applyBorder="1" applyAlignment="1" applyProtection="1">
      <alignment horizontal="center"/>
    </xf>
    <xf numFmtId="168" fontId="5" fillId="0" borderId="19" xfId="0" applyNumberFormat="1" applyFont="1" applyFill="1" applyBorder="1" applyAlignment="1" applyProtection="1">
      <alignment horizontal="center"/>
    </xf>
    <xf numFmtId="168" fontId="3" fillId="7" borderId="20" xfId="0" applyNumberFormat="1" applyFont="1" applyFill="1" applyBorder="1" applyAlignment="1" applyProtection="1">
      <alignment vertical="center" wrapText="1"/>
    </xf>
    <xf numFmtId="0" fontId="3" fillId="10" borderId="14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167" fontId="5" fillId="0" borderId="7" xfId="2" applyNumberFormat="1" applyFont="1" applyFill="1" applyBorder="1" applyAlignment="1" applyProtection="1">
      <alignment wrapText="1"/>
    </xf>
    <xf numFmtId="167" fontId="5" fillId="0" borderId="12" xfId="2" applyNumberFormat="1" applyFont="1" applyFill="1" applyBorder="1" applyAlignment="1" applyProtection="1">
      <alignment wrapText="1"/>
    </xf>
    <xf numFmtId="0" fontId="12" fillId="3" borderId="0" xfId="0" applyNumberFormat="1" applyFont="1" applyFill="1" applyAlignment="1" applyProtection="1">
      <alignment horizontal="center" wrapText="1"/>
    </xf>
    <xf numFmtId="165" fontId="12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6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NumberFormat="1" applyFont="1" applyFill="1" applyBorder="1" applyAlignment="1" applyProtection="1"/>
    <xf numFmtId="165" fontId="3" fillId="8" borderId="7" xfId="3" applyFont="1" applyFill="1" applyBorder="1" applyAlignment="1" applyProtection="1">
      <alignment horizontal="center"/>
    </xf>
    <xf numFmtId="165" fontId="3" fillId="8" borderId="12" xfId="3" applyFont="1" applyFill="1" applyBorder="1" applyAlignment="1" applyProtection="1">
      <alignment horizontal="center"/>
    </xf>
    <xf numFmtId="165" fontId="10" fillId="0" borderId="20" xfId="3" applyFont="1" applyFill="1" applyBorder="1" applyAlignment="1" applyProtection="1">
      <alignment horizontal="center"/>
      <protection locked="0"/>
    </xf>
    <xf numFmtId="165" fontId="10" fillId="0" borderId="21" xfId="3" applyFont="1" applyFill="1" applyBorder="1" applyAlignment="1" applyProtection="1">
      <alignment horizontal="center"/>
      <protection locked="0"/>
    </xf>
    <xf numFmtId="165" fontId="5" fillId="7" borderId="20" xfId="3" applyFont="1" applyFill="1" applyBorder="1" applyAlignment="1" applyProtection="1">
      <alignment horizontal="center"/>
    </xf>
    <xf numFmtId="165" fontId="5" fillId="8" borderId="20" xfId="3" applyFont="1" applyFill="1" applyBorder="1" applyAlignment="1" applyProtection="1">
      <alignment horizontal="center"/>
    </xf>
    <xf numFmtId="165" fontId="5" fillId="8" borderId="21" xfId="3" applyFont="1" applyFill="1" applyBorder="1" applyAlignment="1" applyProtection="1">
      <alignment horizontal="center"/>
    </xf>
    <xf numFmtId="165" fontId="5" fillId="8" borderId="20" xfId="3" applyFont="1" applyFill="1" applyBorder="1" applyAlignment="1" applyProtection="1">
      <alignment horizontal="center"/>
      <protection locked="0"/>
    </xf>
    <xf numFmtId="165" fontId="10" fillId="9" borderId="20" xfId="3" applyFont="1" applyFill="1" applyBorder="1" applyAlignment="1" applyProtection="1">
      <alignment horizontal="center"/>
      <protection locked="0"/>
    </xf>
    <xf numFmtId="165" fontId="10" fillId="9" borderId="21" xfId="3" applyFont="1" applyFill="1" applyBorder="1" applyAlignment="1" applyProtection="1">
      <alignment horizontal="center"/>
      <protection locked="0"/>
    </xf>
    <xf numFmtId="165" fontId="11" fillId="8" borderId="20" xfId="3" applyFont="1" applyFill="1" applyBorder="1" applyAlignment="1" applyProtection="1">
      <alignment horizontal="center"/>
    </xf>
    <xf numFmtId="165" fontId="11" fillId="0" borderId="20" xfId="3" applyFont="1" applyFill="1" applyBorder="1" applyAlignment="1" applyProtection="1">
      <alignment horizontal="center"/>
      <protection locked="0"/>
    </xf>
    <xf numFmtId="165" fontId="3" fillId="5" borderId="15" xfId="3" applyFont="1" applyFill="1" applyBorder="1" applyAlignment="1" applyProtection="1">
      <alignment horizontal="center" vertical="center"/>
    </xf>
    <xf numFmtId="165" fontId="3" fillId="5" borderId="16" xfId="3" applyFont="1" applyFill="1" applyBorder="1" applyAlignment="1" applyProtection="1">
      <alignment horizontal="center" vertical="center"/>
    </xf>
    <xf numFmtId="165" fontId="3" fillId="6" borderId="18" xfId="3" applyFont="1" applyFill="1" applyBorder="1" applyAlignment="1" applyProtection="1">
      <alignment horizontal="center" vertical="center"/>
    </xf>
    <xf numFmtId="168" fontId="3" fillId="8" borderId="7" xfId="0" applyNumberFormat="1" applyFont="1" applyFill="1" applyBorder="1" applyAlignment="1" applyProtection="1">
      <alignment horizontal="left" wrapText="1"/>
    </xf>
    <xf numFmtId="0" fontId="11" fillId="0" borderId="7" xfId="0" applyFont="1" applyFill="1" applyBorder="1" applyAlignment="1">
      <alignment horizontal="left" vertical="center" wrapText="1"/>
    </xf>
    <xf numFmtId="168" fontId="3" fillId="7" borderId="20" xfId="0" applyNumberFormat="1" applyFont="1" applyFill="1" applyBorder="1" applyAlignment="1" applyProtection="1">
      <alignment horizontal="left" wrapText="1"/>
    </xf>
    <xf numFmtId="168" fontId="5" fillId="8" borderId="20" xfId="0" applyNumberFormat="1" applyFont="1" applyFill="1" applyBorder="1" applyAlignment="1" applyProtection="1">
      <alignment horizontal="left" wrapText="1"/>
    </xf>
    <xf numFmtId="168" fontId="11" fillId="0" borderId="20" xfId="0" applyNumberFormat="1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Protection="1"/>
    <xf numFmtId="165" fontId="5" fillId="0" borderId="0" xfId="2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>
      <alignment horizontal="center" vertical="center"/>
    </xf>
    <xf numFmtId="170" fontId="5" fillId="0" borderId="0" xfId="0" applyNumberFormat="1" applyFont="1" applyFill="1" applyBorder="1" applyProtection="1"/>
    <xf numFmtId="172" fontId="5" fillId="0" borderId="0" xfId="0" applyNumberFormat="1" applyFont="1" applyAlignment="1" applyProtection="1">
      <alignment horizontal="center" vertical="center"/>
    </xf>
    <xf numFmtId="171" fontId="5" fillId="7" borderId="20" xfId="3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right"/>
    </xf>
    <xf numFmtId="173" fontId="5" fillId="0" borderId="0" xfId="0" applyNumberFormat="1" applyFont="1" applyFill="1" applyBorder="1" applyProtection="1"/>
    <xf numFmtId="174" fontId="5" fillId="0" borderId="0" xfId="0" applyNumberFormat="1" applyFont="1" applyFill="1" applyBorder="1" applyProtection="1"/>
    <xf numFmtId="175" fontId="5" fillId="0" borderId="0" xfId="0" applyNumberFormat="1" applyFont="1" applyFill="1" applyBorder="1" applyProtection="1"/>
    <xf numFmtId="169" fontId="5" fillId="0" borderId="0" xfId="0" applyNumberFormat="1" applyFont="1" applyFill="1" applyBorder="1" applyProtection="1"/>
    <xf numFmtId="176" fontId="5" fillId="0" borderId="0" xfId="0" applyNumberFormat="1" applyFont="1" applyFill="1" applyBorder="1" applyProtection="1"/>
    <xf numFmtId="177" fontId="5" fillId="0" borderId="0" xfId="0" applyNumberFormat="1" applyFont="1" applyFill="1" applyBorder="1" applyProtection="1"/>
    <xf numFmtId="172" fontId="3" fillId="6" borderId="18" xfId="3" applyNumberFormat="1" applyFont="1" applyFill="1" applyBorder="1" applyAlignment="1" applyProtection="1">
      <alignment horizontal="center" vertical="center"/>
    </xf>
    <xf numFmtId="169" fontId="3" fillId="5" borderId="15" xfId="3" applyNumberFormat="1" applyFont="1" applyFill="1" applyBorder="1" applyAlignment="1" applyProtection="1">
      <alignment horizontal="center" vertical="center"/>
    </xf>
    <xf numFmtId="172" fontId="3" fillId="8" borderId="7" xfId="3" applyNumberFormat="1" applyFont="1" applyFill="1" applyBorder="1" applyAlignment="1" applyProtection="1">
      <alignment horizontal="center"/>
    </xf>
    <xf numFmtId="172" fontId="3" fillId="8" borderId="12" xfId="3" applyNumberFormat="1" applyFont="1" applyFill="1" applyBorder="1" applyAlignment="1" applyProtection="1">
      <alignment horizontal="center"/>
    </xf>
    <xf numFmtId="172" fontId="10" fillId="0" borderId="20" xfId="3" applyNumberFormat="1" applyFont="1" applyFill="1" applyBorder="1" applyAlignment="1" applyProtection="1">
      <alignment horizontal="center"/>
      <protection locked="0"/>
    </xf>
    <xf numFmtId="172" fontId="10" fillId="0" borderId="21" xfId="3" applyNumberFormat="1" applyFont="1" applyFill="1" applyBorder="1" applyAlignment="1" applyProtection="1">
      <alignment horizontal="center"/>
      <protection locked="0"/>
    </xf>
    <xf numFmtId="172" fontId="5" fillId="7" borderId="20" xfId="3" applyNumberFormat="1" applyFont="1" applyFill="1" applyBorder="1" applyAlignment="1" applyProtection="1">
      <alignment horizontal="center"/>
    </xf>
    <xf numFmtId="172" fontId="5" fillId="8" borderId="20" xfId="3" applyNumberFormat="1" applyFont="1" applyFill="1" applyBorder="1" applyAlignment="1" applyProtection="1">
      <alignment horizontal="center"/>
    </xf>
    <xf numFmtId="172" fontId="5" fillId="8" borderId="20" xfId="3" applyNumberFormat="1" applyFont="1" applyFill="1" applyBorder="1" applyAlignment="1" applyProtection="1">
      <alignment horizontal="center"/>
      <protection locked="0"/>
    </xf>
    <xf numFmtId="172" fontId="10" fillId="9" borderId="20" xfId="3" applyNumberFormat="1" applyFont="1" applyFill="1" applyBorder="1" applyAlignment="1" applyProtection="1">
      <alignment horizontal="center"/>
      <protection locked="0"/>
    </xf>
    <xf numFmtId="172" fontId="5" fillId="9" borderId="20" xfId="3" applyNumberFormat="1" applyFont="1" applyFill="1" applyBorder="1" applyAlignment="1" applyProtection="1">
      <alignment horizontal="center"/>
      <protection locked="0"/>
    </xf>
    <xf numFmtId="172" fontId="11" fillId="8" borderId="20" xfId="3" applyNumberFormat="1" applyFont="1" applyFill="1" applyBorder="1" applyAlignment="1" applyProtection="1">
      <alignment horizontal="center"/>
    </xf>
    <xf numFmtId="172" fontId="5" fillId="8" borderId="21" xfId="3" applyNumberFormat="1" applyFont="1" applyFill="1" applyBorder="1" applyAlignment="1" applyProtection="1">
      <alignment horizontal="center"/>
    </xf>
    <xf numFmtId="172" fontId="11" fillId="0" borderId="20" xfId="3" applyNumberFormat="1" applyFont="1" applyFill="1" applyBorder="1" applyAlignment="1" applyProtection="1">
      <alignment horizontal="center"/>
      <protection locked="0"/>
    </xf>
    <xf numFmtId="172" fontId="3" fillId="5" borderId="15" xfId="3" applyNumberFormat="1" applyFont="1" applyFill="1" applyBorder="1" applyAlignment="1" applyProtection="1">
      <alignment horizontal="center" vertical="center"/>
    </xf>
    <xf numFmtId="172" fontId="3" fillId="5" borderId="16" xfId="3" applyNumberFormat="1" applyFont="1" applyFill="1" applyBorder="1" applyAlignment="1" applyProtection="1">
      <alignment horizontal="center" vertical="center"/>
    </xf>
    <xf numFmtId="172" fontId="13" fillId="5" borderId="15" xfId="3" applyNumberFormat="1" applyFont="1" applyFill="1" applyBorder="1" applyAlignment="1" applyProtection="1">
      <alignment horizontal="center" vertical="center"/>
    </xf>
    <xf numFmtId="165" fontId="6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6" xfId="2" applyNumberFormat="1" applyFont="1" applyFill="1" applyBorder="1" applyAlignment="1" applyProtection="1">
      <alignment horizontal="center" vertical="center" wrapText="1"/>
    </xf>
    <xf numFmtId="0" fontId="3" fillId="0" borderId="11" xfId="2" applyNumberFormat="1" applyFont="1" applyFill="1" applyBorder="1" applyAlignment="1" applyProtection="1">
      <alignment horizontal="center" vertical="center" wrapText="1"/>
    </xf>
    <xf numFmtId="0" fontId="3" fillId="0" borderId="13" xfId="2" applyNumberFormat="1" applyFont="1" applyFill="1" applyBorder="1" applyAlignment="1" applyProtection="1">
      <alignment horizontal="center" vertical="center" wrapText="1"/>
    </xf>
    <xf numFmtId="166" fontId="3" fillId="0" borderId="7" xfId="2" applyNumberFormat="1" applyFont="1" applyFill="1" applyBorder="1" applyAlignment="1" applyProtection="1">
      <alignment horizontal="center" vertical="center" wrapText="1"/>
    </xf>
    <xf numFmtId="166" fontId="3" fillId="0" borderId="12" xfId="2" applyNumberFormat="1" applyFont="1" applyFill="1" applyBorder="1" applyAlignment="1" applyProtection="1">
      <alignment horizontal="center" vertical="center" wrapText="1"/>
    </xf>
    <xf numFmtId="164" fontId="6" fillId="3" borderId="0" xfId="0" applyNumberFormat="1" applyFont="1" applyFill="1" applyBorder="1" applyAlignment="1" applyProtection="1">
      <alignment horizontal="left" vertical="center"/>
      <protection locked="0"/>
    </xf>
    <xf numFmtId="166" fontId="6" fillId="3" borderId="1" xfId="2" applyNumberFormat="1" applyFont="1" applyFill="1" applyBorder="1" applyAlignment="1" applyProtection="1">
      <alignment horizontal="center"/>
    </xf>
    <xf numFmtId="0" fontId="3" fillId="4" borderId="2" xfId="1" applyFont="1" applyFill="1" applyBorder="1" applyAlignment="1" applyProtection="1">
      <alignment horizontal="left" vertical="center" wrapText="1"/>
    </xf>
    <xf numFmtId="0" fontId="3" fillId="4" borderId="3" xfId="1" applyFont="1" applyFill="1" applyBorder="1" applyAlignment="1" applyProtection="1">
      <alignment horizontal="left" vertical="center" wrapText="1"/>
    </xf>
    <xf numFmtId="166" fontId="3" fillId="2" borderId="4" xfId="2" applyNumberFormat="1" applyFont="1" applyFill="1" applyBorder="1" applyAlignment="1" applyProtection="1">
      <alignment horizontal="center" vertical="center" wrapText="1"/>
      <protection hidden="1"/>
    </xf>
    <xf numFmtId="166" fontId="3" fillId="2" borderId="5" xfId="2" applyNumberFormat="1" applyFont="1" applyFill="1" applyBorder="1" applyAlignment="1" applyProtection="1">
      <alignment horizontal="center" vertical="center" wrapText="1"/>
      <protection hidden="1"/>
    </xf>
    <xf numFmtId="0" fontId="3" fillId="4" borderId="6" xfId="1" applyFont="1" applyFill="1" applyBorder="1" applyAlignment="1" applyProtection="1">
      <alignment horizontal="center" vertical="center"/>
    </xf>
    <xf numFmtId="0" fontId="3" fillId="4" borderId="7" xfId="1" applyFont="1" applyFill="1" applyBorder="1" applyAlignment="1" applyProtection="1">
      <alignment horizontal="center" vertical="center"/>
    </xf>
    <xf numFmtId="14" fontId="3" fillId="2" borderId="8" xfId="2" applyNumberFormat="1" applyFont="1" applyFill="1" applyBorder="1" applyAlignment="1" applyProtection="1">
      <alignment horizontal="center" vertical="center"/>
    </xf>
    <xf numFmtId="14" fontId="3" fillId="2" borderId="9" xfId="2" applyNumberFormat="1" applyFont="1" applyFill="1" applyBorder="1" applyAlignment="1" applyProtection="1">
      <alignment horizontal="center" vertical="center"/>
    </xf>
    <xf numFmtId="14" fontId="3" fillId="2" borderId="10" xfId="2" applyNumberFormat="1" applyFont="1" applyFill="1" applyBorder="1" applyAlignment="1" applyProtection="1">
      <alignment horizontal="center" vertical="center"/>
    </xf>
    <xf numFmtId="165" fontId="7" fillId="5" borderId="15" xfId="3" applyFont="1" applyFill="1" applyBorder="1" applyAlignment="1" applyProtection="1">
      <alignment horizontal="center" vertical="center"/>
    </xf>
    <xf numFmtId="172" fontId="10" fillId="5" borderId="20" xfId="3" applyNumberFormat="1" applyFont="1" applyFill="1" applyBorder="1" applyAlignment="1" applyProtection="1">
      <alignment horizontal="center"/>
      <protection locked="0"/>
    </xf>
    <xf numFmtId="172" fontId="10" fillId="5" borderId="21" xfId="3" applyNumberFormat="1" applyFont="1" applyFill="1" applyBorder="1" applyAlignment="1" applyProtection="1">
      <alignment horizontal="center"/>
      <protection locked="0"/>
    </xf>
    <xf numFmtId="165" fontId="14" fillId="5" borderId="21" xfId="3" applyFont="1" applyFill="1" applyBorder="1" applyAlignment="1" applyProtection="1">
      <alignment horizontal="center"/>
      <protection locked="0"/>
    </xf>
  </cellXfs>
  <cellStyles count="4">
    <cellStyle name="Обычный" xfId="0" builtinId="0"/>
    <cellStyle name="Обычный 4" xfId="2"/>
    <cellStyle name="Обычный_struktura elektro" xfId="1"/>
    <cellStyle name="Финансовый" xfId="3" builtinId="3"/>
  </cellStyles>
  <dxfs count="0"/>
  <tableStyles count="0" defaultTableStyle="TableStyleMedium2" defaultPivotStyle="PivotStyleLight16"/>
  <colors>
    <mruColors>
      <color rgb="FFE5F4D4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J519"/>
  <sheetViews>
    <sheetView zoomScale="75" zoomScaleNormal="75" workbookViewId="0">
      <selection activeCell="N15" sqref="N15"/>
    </sheetView>
  </sheetViews>
  <sheetFormatPr defaultColWidth="16.7109375" defaultRowHeight="15.75"/>
  <cols>
    <col min="1" max="1" width="9.7109375" style="33" customWidth="1"/>
    <col min="2" max="2" width="98.140625" style="32" customWidth="1"/>
    <col min="3" max="3" width="18.5703125" style="34" customWidth="1"/>
    <col min="4" max="4" width="12.7109375" style="34" customWidth="1"/>
    <col min="5" max="5" width="14.5703125" style="34" customWidth="1"/>
    <col min="6" max="6" width="15.85546875" style="34" customWidth="1"/>
    <col min="7" max="7" width="21.28515625" style="34" customWidth="1"/>
    <col min="8" max="8" width="18.140625" style="34" bestFit="1" customWidth="1"/>
    <col min="9" max="9" width="14.7109375" style="34" customWidth="1"/>
    <col min="10" max="10" width="13.5703125" style="34" customWidth="1"/>
    <col min="11" max="11" width="14.5703125" style="34" customWidth="1"/>
    <col min="12" max="12" width="15.7109375" style="34" customWidth="1"/>
    <col min="13" max="13" width="19" style="5" customWidth="1"/>
    <col min="14" max="14" width="14.5703125" style="5" customWidth="1"/>
    <col min="15" max="21" width="13.85546875" style="5" customWidth="1"/>
    <col min="22" max="213" width="9" style="5" customWidth="1"/>
    <col min="214" max="214" width="12.42578125" style="5" customWidth="1"/>
    <col min="215" max="215" width="44.140625" style="5" customWidth="1"/>
    <col min="216" max="218" width="16.7109375" style="5"/>
    <col min="219" max="219" width="12.42578125" style="5" customWidth="1"/>
    <col min="220" max="220" width="44.140625" style="5" customWidth="1"/>
    <col min="221" max="221" width="21.7109375" style="5" customWidth="1"/>
    <col min="222" max="225" width="21" style="5" bestFit="1" customWidth="1"/>
    <col min="226" max="226" width="17.5703125" style="5" bestFit="1" customWidth="1"/>
    <col min="227" max="228" width="16.42578125" style="5" bestFit="1" customWidth="1"/>
    <col min="229" max="229" width="16.7109375" style="5" customWidth="1"/>
    <col min="230" max="230" width="16.42578125" style="5" bestFit="1" customWidth="1"/>
    <col min="231" max="231" width="13.28515625" style="5" customWidth="1"/>
    <col min="232" max="236" width="9.85546875" style="5" bestFit="1" customWidth="1"/>
    <col min="237" max="251" width="17.7109375" style="5" customWidth="1"/>
    <col min="252" max="253" width="25.28515625" style="5" customWidth="1"/>
    <col min="254" max="254" width="23" style="5" bestFit="1" customWidth="1"/>
    <col min="255" max="255" width="22.28515625" style="5" bestFit="1" customWidth="1"/>
    <col min="256" max="256" width="23" style="5" bestFit="1" customWidth="1"/>
    <col min="257" max="257" width="24.28515625" style="5" bestFit="1" customWidth="1"/>
    <col min="258" max="258" width="23" style="5" bestFit="1" customWidth="1"/>
    <col min="259" max="260" width="22.28515625" style="5" bestFit="1" customWidth="1"/>
    <col min="261" max="261" width="20.7109375" style="5" bestFit="1" customWidth="1"/>
    <col min="262" max="262" width="24.7109375" style="5" customWidth="1"/>
    <col min="263" max="265" width="22" style="5" customWidth="1"/>
    <col min="266" max="266" width="21.85546875" style="5" customWidth="1"/>
    <col min="267" max="267" width="19.7109375" style="5" customWidth="1"/>
    <col min="268" max="469" width="9" style="5" customWidth="1"/>
    <col min="470" max="470" width="12.42578125" style="5" customWidth="1"/>
    <col min="471" max="471" width="44.140625" style="5" customWidth="1"/>
    <col min="472" max="474" width="16.7109375" style="5"/>
    <col min="475" max="475" width="12.42578125" style="5" customWidth="1"/>
    <col min="476" max="476" width="44.140625" style="5" customWidth="1"/>
    <col min="477" max="477" width="21.7109375" style="5" customWidth="1"/>
    <col min="478" max="481" width="21" style="5" bestFit="1" customWidth="1"/>
    <col min="482" max="482" width="17.5703125" style="5" bestFit="1" customWidth="1"/>
    <col min="483" max="484" width="16.42578125" style="5" bestFit="1" customWidth="1"/>
    <col min="485" max="485" width="16.7109375" style="5" customWidth="1"/>
    <col min="486" max="486" width="16.42578125" style="5" bestFit="1" customWidth="1"/>
    <col min="487" max="487" width="13.28515625" style="5" customWidth="1"/>
    <col min="488" max="492" width="9.85546875" style="5" bestFit="1" customWidth="1"/>
    <col min="493" max="507" width="17.7109375" style="5" customWidth="1"/>
    <col min="508" max="509" width="25.28515625" style="5" customWidth="1"/>
    <col min="510" max="510" width="23" style="5" bestFit="1" customWidth="1"/>
    <col min="511" max="511" width="22.28515625" style="5" bestFit="1" customWidth="1"/>
    <col min="512" max="512" width="23" style="5" bestFit="1" customWidth="1"/>
    <col min="513" max="513" width="24.28515625" style="5" bestFit="1" customWidth="1"/>
    <col min="514" max="514" width="23" style="5" bestFit="1" customWidth="1"/>
    <col min="515" max="516" width="22.28515625" style="5" bestFit="1" customWidth="1"/>
    <col min="517" max="517" width="20.7109375" style="5" bestFit="1" customWidth="1"/>
    <col min="518" max="518" width="24.7109375" style="5" customWidth="1"/>
    <col min="519" max="521" width="22" style="5" customWidth="1"/>
    <col min="522" max="522" width="21.85546875" style="5" customWidth="1"/>
    <col min="523" max="523" width="19.7109375" style="5" customWidth="1"/>
    <col min="524" max="725" width="9" style="5" customWidth="1"/>
    <col min="726" max="726" width="12.42578125" style="5" customWidth="1"/>
    <col min="727" max="727" width="44.140625" style="5" customWidth="1"/>
    <col min="728" max="730" width="16.7109375" style="5"/>
    <col min="731" max="731" width="12.42578125" style="5" customWidth="1"/>
    <col min="732" max="732" width="44.140625" style="5" customWidth="1"/>
    <col min="733" max="733" width="21.7109375" style="5" customWidth="1"/>
    <col min="734" max="737" width="21" style="5" bestFit="1" customWidth="1"/>
    <col min="738" max="738" width="17.5703125" style="5" bestFit="1" customWidth="1"/>
    <col min="739" max="740" width="16.42578125" style="5" bestFit="1" customWidth="1"/>
    <col min="741" max="741" width="16.7109375" style="5" customWidth="1"/>
    <col min="742" max="742" width="16.42578125" style="5" bestFit="1" customWidth="1"/>
    <col min="743" max="743" width="13.28515625" style="5" customWidth="1"/>
    <col min="744" max="748" width="9.85546875" style="5" bestFit="1" customWidth="1"/>
    <col min="749" max="763" width="17.7109375" style="5" customWidth="1"/>
    <col min="764" max="765" width="25.28515625" style="5" customWidth="1"/>
    <col min="766" max="766" width="23" style="5" bestFit="1" customWidth="1"/>
    <col min="767" max="767" width="22.28515625" style="5" bestFit="1" customWidth="1"/>
    <col min="768" max="768" width="23" style="5" bestFit="1" customWidth="1"/>
    <col min="769" max="769" width="24.28515625" style="5" bestFit="1" customWidth="1"/>
    <col min="770" max="770" width="23" style="5" bestFit="1" customWidth="1"/>
    <col min="771" max="772" width="22.28515625" style="5" bestFit="1" customWidth="1"/>
    <col min="773" max="773" width="20.7109375" style="5" bestFit="1" customWidth="1"/>
    <col min="774" max="774" width="24.7109375" style="5" customWidth="1"/>
    <col min="775" max="777" width="22" style="5" customWidth="1"/>
    <col min="778" max="778" width="21.85546875" style="5" customWidth="1"/>
    <col min="779" max="779" width="19.7109375" style="5" customWidth="1"/>
    <col min="780" max="981" width="9" style="5" customWidth="1"/>
    <col min="982" max="982" width="12.42578125" style="5" customWidth="1"/>
    <col min="983" max="983" width="44.140625" style="5" customWidth="1"/>
    <col min="984" max="986" width="16.7109375" style="5"/>
    <col min="987" max="987" width="12.42578125" style="5" customWidth="1"/>
    <col min="988" max="988" width="44.140625" style="5" customWidth="1"/>
    <col min="989" max="989" width="21.7109375" style="5" customWidth="1"/>
    <col min="990" max="993" width="21" style="5" bestFit="1" customWidth="1"/>
    <col min="994" max="994" width="17.5703125" style="5" bestFit="1" customWidth="1"/>
    <col min="995" max="996" width="16.42578125" style="5" bestFit="1" customWidth="1"/>
    <col min="997" max="997" width="16.7109375" style="5" customWidth="1"/>
    <col min="998" max="998" width="16.42578125" style="5" bestFit="1" customWidth="1"/>
    <col min="999" max="999" width="13.28515625" style="5" customWidth="1"/>
    <col min="1000" max="1004" width="9.85546875" style="5" bestFit="1" customWidth="1"/>
    <col min="1005" max="1019" width="17.7109375" style="5" customWidth="1"/>
    <col min="1020" max="1021" width="25.28515625" style="5" customWidth="1"/>
    <col min="1022" max="1022" width="23" style="5" bestFit="1" customWidth="1"/>
    <col min="1023" max="1023" width="22.28515625" style="5" bestFit="1" customWidth="1"/>
    <col min="1024" max="1024" width="23" style="5" bestFit="1" customWidth="1"/>
    <col min="1025" max="1025" width="24.28515625" style="5" bestFit="1" customWidth="1"/>
    <col min="1026" max="1026" width="23" style="5" bestFit="1" customWidth="1"/>
    <col min="1027" max="1028" width="22.28515625" style="5" bestFit="1" customWidth="1"/>
    <col min="1029" max="1029" width="20.7109375" style="5" bestFit="1" customWidth="1"/>
    <col min="1030" max="1030" width="24.7109375" style="5" customWidth="1"/>
    <col min="1031" max="1033" width="22" style="5" customWidth="1"/>
    <col min="1034" max="1034" width="21.85546875" style="5" customWidth="1"/>
    <col min="1035" max="1035" width="19.7109375" style="5" customWidth="1"/>
    <col min="1036" max="1237" width="9" style="5" customWidth="1"/>
    <col min="1238" max="1238" width="12.42578125" style="5" customWidth="1"/>
    <col min="1239" max="1239" width="44.140625" style="5" customWidth="1"/>
    <col min="1240" max="1242" width="16.7109375" style="5"/>
    <col min="1243" max="1243" width="12.42578125" style="5" customWidth="1"/>
    <col min="1244" max="1244" width="44.140625" style="5" customWidth="1"/>
    <col min="1245" max="1245" width="21.7109375" style="5" customWidth="1"/>
    <col min="1246" max="1249" width="21" style="5" bestFit="1" customWidth="1"/>
    <col min="1250" max="1250" width="17.5703125" style="5" bestFit="1" customWidth="1"/>
    <col min="1251" max="1252" width="16.42578125" style="5" bestFit="1" customWidth="1"/>
    <col min="1253" max="1253" width="16.7109375" style="5" customWidth="1"/>
    <col min="1254" max="1254" width="16.42578125" style="5" bestFit="1" customWidth="1"/>
    <col min="1255" max="1255" width="13.28515625" style="5" customWidth="1"/>
    <col min="1256" max="1260" width="9.85546875" style="5" bestFit="1" customWidth="1"/>
    <col min="1261" max="1275" width="17.7109375" style="5" customWidth="1"/>
    <col min="1276" max="1277" width="25.28515625" style="5" customWidth="1"/>
    <col min="1278" max="1278" width="23" style="5" bestFit="1" customWidth="1"/>
    <col min="1279" max="1279" width="22.28515625" style="5" bestFit="1" customWidth="1"/>
    <col min="1280" max="1280" width="23" style="5" bestFit="1" customWidth="1"/>
    <col min="1281" max="1281" width="24.28515625" style="5" bestFit="1" customWidth="1"/>
    <col min="1282" max="1282" width="23" style="5" bestFit="1" customWidth="1"/>
    <col min="1283" max="1284" width="22.28515625" style="5" bestFit="1" customWidth="1"/>
    <col min="1285" max="1285" width="20.7109375" style="5" bestFit="1" customWidth="1"/>
    <col min="1286" max="1286" width="24.7109375" style="5" customWidth="1"/>
    <col min="1287" max="1289" width="22" style="5" customWidth="1"/>
    <col min="1290" max="1290" width="21.85546875" style="5" customWidth="1"/>
    <col min="1291" max="1291" width="19.7109375" style="5" customWidth="1"/>
    <col min="1292" max="1493" width="9" style="5" customWidth="1"/>
    <col min="1494" max="1494" width="12.42578125" style="5" customWidth="1"/>
    <col min="1495" max="1495" width="44.140625" style="5" customWidth="1"/>
    <col min="1496" max="1498" width="16.7109375" style="5"/>
    <col min="1499" max="1499" width="12.42578125" style="5" customWidth="1"/>
    <col min="1500" max="1500" width="44.140625" style="5" customWidth="1"/>
    <col min="1501" max="1501" width="21.7109375" style="5" customWidth="1"/>
    <col min="1502" max="1505" width="21" style="5" bestFit="1" customWidth="1"/>
    <col min="1506" max="1506" width="17.5703125" style="5" bestFit="1" customWidth="1"/>
    <col min="1507" max="1508" width="16.42578125" style="5" bestFit="1" customWidth="1"/>
    <col min="1509" max="1509" width="16.7109375" style="5" customWidth="1"/>
    <col min="1510" max="1510" width="16.42578125" style="5" bestFit="1" customWidth="1"/>
    <col min="1511" max="1511" width="13.28515625" style="5" customWidth="1"/>
    <col min="1512" max="1516" width="9.85546875" style="5" bestFit="1" customWidth="1"/>
    <col min="1517" max="1531" width="17.7109375" style="5" customWidth="1"/>
    <col min="1532" max="1533" width="25.28515625" style="5" customWidth="1"/>
    <col min="1534" max="1534" width="23" style="5" bestFit="1" customWidth="1"/>
    <col min="1535" max="1535" width="22.28515625" style="5" bestFit="1" customWidth="1"/>
    <col min="1536" max="1536" width="23" style="5" bestFit="1" customWidth="1"/>
    <col min="1537" max="1537" width="24.28515625" style="5" bestFit="1" customWidth="1"/>
    <col min="1538" max="1538" width="23" style="5" bestFit="1" customWidth="1"/>
    <col min="1539" max="1540" width="22.28515625" style="5" bestFit="1" customWidth="1"/>
    <col min="1541" max="1541" width="20.7109375" style="5" bestFit="1" customWidth="1"/>
    <col min="1542" max="1542" width="24.7109375" style="5" customWidth="1"/>
    <col min="1543" max="1545" width="22" style="5" customWidth="1"/>
    <col min="1546" max="1546" width="21.85546875" style="5" customWidth="1"/>
    <col min="1547" max="1547" width="19.7109375" style="5" customWidth="1"/>
    <col min="1548" max="1749" width="9" style="5" customWidth="1"/>
    <col min="1750" max="1750" width="12.42578125" style="5" customWidth="1"/>
    <col min="1751" max="1751" width="44.140625" style="5" customWidth="1"/>
    <col min="1752" max="1754" width="16.7109375" style="5"/>
    <col min="1755" max="1755" width="12.42578125" style="5" customWidth="1"/>
    <col min="1756" max="1756" width="44.140625" style="5" customWidth="1"/>
    <col min="1757" max="1757" width="21.7109375" style="5" customWidth="1"/>
    <col min="1758" max="1761" width="21" style="5" bestFit="1" customWidth="1"/>
    <col min="1762" max="1762" width="17.5703125" style="5" bestFit="1" customWidth="1"/>
    <col min="1763" max="1764" width="16.42578125" style="5" bestFit="1" customWidth="1"/>
    <col min="1765" max="1765" width="16.7109375" style="5" customWidth="1"/>
    <col min="1766" max="1766" width="16.42578125" style="5" bestFit="1" customWidth="1"/>
    <col min="1767" max="1767" width="13.28515625" style="5" customWidth="1"/>
    <col min="1768" max="1772" width="9.85546875" style="5" bestFit="1" customWidth="1"/>
    <col min="1773" max="1787" width="17.7109375" style="5" customWidth="1"/>
    <col min="1788" max="1789" width="25.28515625" style="5" customWidth="1"/>
    <col min="1790" max="1790" width="23" style="5" bestFit="1" customWidth="1"/>
    <col min="1791" max="1791" width="22.28515625" style="5" bestFit="1" customWidth="1"/>
    <col min="1792" max="1792" width="23" style="5" bestFit="1" customWidth="1"/>
    <col min="1793" max="1793" width="24.28515625" style="5" bestFit="1" customWidth="1"/>
    <col min="1794" max="1794" width="23" style="5" bestFit="1" customWidth="1"/>
    <col min="1795" max="1796" width="22.28515625" style="5" bestFit="1" customWidth="1"/>
    <col min="1797" max="1797" width="20.7109375" style="5" bestFit="1" customWidth="1"/>
    <col min="1798" max="1798" width="24.7109375" style="5" customWidth="1"/>
    <col min="1799" max="1801" width="22" style="5" customWidth="1"/>
    <col min="1802" max="1802" width="21.85546875" style="5" customWidth="1"/>
    <col min="1803" max="1803" width="19.7109375" style="5" customWidth="1"/>
    <col min="1804" max="2005" width="9" style="5" customWidth="1"/>
    <col min="2006" max="2006" width="12.42578125" style="5" customWidth="1"/>
    <col min="2007" max="2007" width="44.140625" style="5" customWidth="1"/>
    <col min="2008" max="2010" width="16.7109375" style="5"/>
    <col min="2011" max="2011" width="12.42578125" style="5" customWidth="1"/>
    <col min="2012" max="2012" width="44.140625" style="5" customWidth="1"/>
    <col min="2013" max="2013" width="21.7109375" style="5" customWidth="1"/>
    <col min="2014" max="2017" width="21" style="5" bestFit="1" customWidth="1"/>
    <col min="2018" max="2018" width="17.5703125" style="5" bestFit="1" customWidth="1"/>
    <col min="2019" max="2020" width="16.42578125" style="5" bestFit="1" customWidth="1"/>
    <col min="2021" max="2021" width="16.7109375" style="5" customWidth="1"/>
    <col min="2022" max="2022" width="16.42578125" style="5" bestFit="1" customWidth="1"/>
    <col min="2023" max="2023" width="13.28515625" style="5" customWidth="1"/>
    <col min="2024" max="2028" width="9.85546875" style="5" bestFit="1" customWidth="1"/>
    <col min="2029" max="2043" width="17.7109375" style="5" customWidth="1"/>
    <col min="2044" max="2045" width="25.28515625" style="5" customWidth="1"/>
    <col min="2046" max="2046" width="23" style="5" bestFit="1" customWidth="1"/>
    <col min="2047" max="2047" width="22.28515625" style="5" bestFit="1" customWidth="1"/>
    <col min="2048" max="2048" width="23" style="5" bestFit="1" customWidth="1"/>
    <col min="2049" max="2049" width="24.28515625" style="5" bestFit="1" customWidth="1"/>
    <col min="2050" max="2050" width="23" style="5" bestFit="1" customWidth="1"/>
    <col min="2051" max="2052" width="22.28515625" style="5" bestFit="1" customWidth="1"/>
    <col min="2053" max="2053" width="20.7109375" style="5" bestFit="1" customWidth="1"/>
    <col min="2054" max="2054" width="24.7109375" style="5" customWidth="1"/>
    <col min="2055" max="2057" width="22" style="5" customWidth="1"/>
    <col min="2058" max="2058" width="21.85546875" style="5" customWidth="1"/>
    <col min="2059" max="2059" width="19.7109375" style="5" customWidth="1"/>
    <col min="2060" max="2261" width="9" style="5" customWidth="1"/>
    <col min="2262" max="2262" width="12.42578125" style="5" customWidth="1"/>
    <col min="2263" max="2263" width="44.140625" style="5" customWidth="1"/>
    <col min="2264" max="2266" width="16.7109375" style="5"/>
    <col min="2267" max="2267" width="12.42578125" style="5" customWidth="1"/>
    <col min="2268" max="2268" width="44.140625" style="5" customWidth="1"/>
    <col min="2269" max="2269" width="21.7109375" style="5" customWidth="1"/>
    <col min="2270" max="2273" width="21" style="5" bestFit="1" customWidth="1"/>
    <col min="2274" max="2274" width="17.5703125" style="5" bestFit="1" customWidth="1"/>
    <col min="2275" max="2276" width="16.42578125" style="5" bestFit="1" customWidth="1"/>
    <col min="2277" max="2277" width="16.7109375" style="5" customWidth="1"/>
    <col min="2278" max="2278" width="16.42578125" style="5" bestFit="1" customWidth="1"/>
    <col min="2279" max="2279" width="13.28515625" style="5" customWidth="1"/>
    <col min="2280" max="2284" width="9.85546875" style="5" bestFit="1" customWidth="1"/>
    <col min="2285" max="2299" width="17.7109375" style="5" customWidth="1"/>
    <col min="2300" max="2301" width="25.28515625" style="5" customWidth="1"/>
    <col min="2302" max="2302" width="23" style="5" bestFit="1" customWidth="1"/>
    <col min="2303" max="2303" width="22.28515625" style="5" bestFit="1" customWidth="1"/>
    <col min="2304" max="2304" width="23" style="5" bestFit="1" customWidth="1"/>
    <col min="2305" max="2305" width="24.28515625" style="5" bestFit="1" customWidth="1"/>
    <col min="2306" max="2306" width="23" style="5" bestFit="1" customWidth="1"/>
    <col min="2307" max="2308" width="22.28515625" style="5" bestFit="1" customWidth="1"/>
    <col min="2309" max="2309" width="20.7109375" style="5" bestFit="1" customWidth="1"/>
    <col min="2310" max="2310" width="24.7109375" style="5" customWidth="1"/>
    <col min="2311" max="2313" width="22" style="5" customWidth="1"/>
    <col min="2314" max="2314" width="21.85546875" style="5" customWidth="1"/>
    <col min="2315" max="2315" width="19.7109375" style="5" customWidth="1"/>
    <col min="2316" max="2517" width="9" style="5" customWidth="1"/>
    <col min="2518" max="2518" width="12.42578125" style="5" customWidth="1"/>
    <col min="2519" max="2519" width="44.140625" style="5" customWidth="1"/>
    <col min="2520" max="2522" width="16.7109375" style="5"/>
    <col min="2523" max="2523" width="12.42578125" style="5" customWidth="1"/>
    <col min="2524" max="2524" width="44.140625" style="5" customWidth="1"/>
    <col min="2525" max="2525" width="21.7109375" style="5" customWidth="1"/>
    <col min="2526" max="2529" width="21" style="5" bestFit="1" customWidth="1"/>
    <col min="2530" max="2530" width="17.5703125" style="5" bestFit="1" customWidth="1"/>
    <col min="2531" max="2532" width="16.42578125" style="5" bestFit="1" customWidth="1"/>
    <col min="2533" max="2533" width="16.7109375" style="5" customWidth="1"/>
    <col min="2534" max="2534" width="16.42578125" style="5" bestFit="1" customWidth="1"/>
    <col min="2535" max="2535" width="13.28515625" style="5" customWidth="1"/>
    <col min="2536" max="2540" width="9.85546875" style="5" bestFit="1" customWidth="1"/>
    <col min="2541" max="2555" width="17.7109375" style="5" customWidth="1"/>
    <col min="2556" max="2557" width="25.28515625" style="5" customWidth="1"/>
    <col min="2558" max="2558" width="23" style="5" bestFit="1" customWidth="1"/>
    <col min="2559" max="2559" width="22.28515625" style="5" bestFit="1" customWidth="1"/>
    <col min="2560" max="2560" width="23" style="5" bestFit="1" customWidth="1"/>
    <col min="2561" max="2561" width="24.28515625" style="5" bestFit="1" customWidth="1"/>
    <col min="2562" max="2562" width="23" style="5" bestFit="1" customWidth="1"/>
    <col min="2563" max="2564" width="22.28515625" style="5" bestFit="1" customWidth="1"/>
    <col min="2565" max="2565" width="20.7109375" style="5" bestFit="1" customWidth="1"/>
    <col min="2566" max="2566" width="24.7109375" style="5" customWidth="1"/>
    <col min="2567" max="2569" width="22" style="5" customWidth="1"/>
    <col min="2570" max="2570" width="21.85546875" style="5" customWidth="1"/>
    <col min="2571" max="2571" width="19.7109375" style="5" customWidth="1"/>
    <col min="2572" max="2773" width="9" style="5" customWidth="1"/>
    <col min="2774" max="2774" width="12.42578125" style="5" customWidth="1"/>
    <col min="2775" max="2775" width="44.140625" style="5" customWidth="1"/>
    <col min="2776" max="2778" width="16.7109375" style="5"/>
    <col min="2779" max="2779" width="12.42578125" style="5" customWidth="1"/>
    <col min="2780" max="2780" width="44.140625" style="5" customWidth="1"/>
    <col min="2781" max="2781" width="21.7109375" style="5" customWidth="1"/>
    <col min="2782" max="2785" width="21" style="5" bestFit="1" customWidth="1"/>
    <col min="2786" max="2786" width="17.5703125" style="5" bestFit="1" customWidth="1"/>
    <col min="2787" max="2788" width="16.42578125" style="5" bestFit="1" customWidth="1"/>
    <col min="2789" max="2789" width="16.7109375" style="5" customWidth="1"/>
    <col min="2790" max="2790" width="16.42578125" style="5" bestFit="1" customWidth="1"/>
    <col min="2791" max="2791" width="13.28515625" style="5" customWidth="1"/>
    <col min="2792" max="2796" width="9.85546875" style="5" bestFit="1" customWidth="1"/>
    <col min="2797" max="2811" width="17.7109375" style="5" customWidth="1"/>
    <col min="2812" max="2813" width="25.28515625" style="5" customWidth="1"/>
    <col min="2814" max="2814" width="23" style="5" bestFit="1" customWidth="1"/>
    <col min="2815" max="2815" width="22.28515625" style="5" bestFit="1" customWidth="1"/>
    <col min="2816" max="2816" width="23" style="5" bestFit="1" customWidth="1"/>
    <col min="2817" max="2817" width="24.28515625" style="5" bestFit="1" customWidth="1"/>
    <col min="2818" max="2818" width="23" style="5" bestFit="1" customWidth="1"/>
    <col min="2819" max="2820" width="22.28515625" style="5" bestFit="1" customWidth="1"/>
    <col min="2821" max="2821" width="20.7109375" style="5" bestFit="1" customWidth="1"/>
    <col min="2822" max="2822" width="24.7109375" style="5" customWidth="1"/>
    <col min="2823" max="2825" width="22" style="5" customWidth="1"/>
    <col min="2826" max="2826" width="21.85546875" style="5" customWidth="1"/>
    <col min="2827" max="2827" width="19.7109375" style="5" customWidth="1"/>
    <col min="2828" max="3029" width="9" style="5" customWidth="1"/>
    <col min="3030" max="3030" width="12.42578125" style="5" customWidth="1"/>
    <col min="3031" max="3031" width="44.140625" style="5" customWidth="1"/>
    <col min="3032" max="3034" width="16.7109375" style="5"/>
    <col min="3035" max="3035" width="12.42578125" style="5" customWidth="1"/>
    <col min="3036" max="3036" width="44.140625" style="5" customWidth="1"/>
    <col min="3037" max="3037" width="21.7109375" style="5" customWidth="1"/>
    <col min="3038" max="3041" width="21" style="5" bestFit="1" customWidth="1"/>
    <col min="3042" max="3042" width="17.5703125" style="5" bestFit="1" customWidth="1"/>
    <col min="3043" max="3044" width="16.42578125" style="5" bestFit="1" customWidth="1"/>
    <col min="3045" max="3045" width="16.7109375" style="5" customWidth="1"/>
    <col min="3046" max="3046" width="16.42578125" style="5" bestFit="1" customWidth="1"/>
    <col min="3047" max="3047" width="13.28515625" style="5" customWidth="1"/>
    <col min="3048" max="3052" width="9.85546875" style="5" bestFit="1" customWidth="1"/>
    <col min="3053" max="3067" width="17.7109375" style="5" customWidth="1"/>
    <col min="3068" max="3069" width="25.28515625" style="5" customWidth="1"/>
    <col min="3070" max="3070" width="23" style="5" bestFit="1" customWidth="1"/>
    <col min="3071" max="3071" width="22.28515625" style="5" bestFit="1" customWidth="1"/>
    <col min="3072" max="3072" width="23" style="5" bestFit="1" customWidth="1"/>
    <col min="3073" max="3073" width="24.28515625" style="5" bestFit="1" customWidth="1"/>
    <col min="3074" max="3074" width="23" style="5" bestFit="1" customWidth="1"/>
    <col min="3075" max="3076" width="22.28515625" style="5" bestFit="1" customWidth="1"/>
    <col min="3077" max="3077" width="20.7109375" style="5" bestFit="1" customWidth="1"/>
    <col min="3078" max="3078" width="24.7109375" style="5" customWidth="1"/>
    <col min="3079" max="3081" width="22" style="5" customWidth="1"/>
    <col min="3082" max="3082" width="21.85546875" style="5" customWidth="1"/>
    <col min="3083" max="3083" width="19.7109375" style="5" customWidth="1"/>
    <col min="3084" max="3285" width="9" style="5" customWidth="1"/>
    <col min="3286" max="3286" width="12.42578125" style="5" customWidth="1"/>
    <col min="3287" max="3287" width="44.140625" style="5" customWidth="1"/>
    <col min="3288" max="3290" width="16.7109375" style="5"/>
    <col min="3291" max="3291" width="12.42578125" style="5" customWidth="1"/>
    <col min="3292" max="3292" width="44.140625" style="5" customWidth="1"/>
    <col min="3293" max="3293" width="21.7109375" style="5" customWidth="1"/>
    <col min="3294" max="3297" width="21" style="5" bestFit="1" customWidth="1"/>
    <col min="3298" max="3298" width="17.5703125" style="5" bestFit="1" customWidth="1"/>
    <col min="3299" max="3300" width="16.42578125" style="5" bestFit="1" customWidth="1"/>
    <col min="3301" max="3301" width="16.7109375" style="5" customWidth="1"/>
    <col min="3302" max="3302" width="16.42578125" style="5" bestFit="1" customWidth="1"/>
    <col min="3303" max="3303" width="13.28515625" style="5" customWidth="1"/>
    <col min="3304" max="3308" width="9.85546875" style="5" bestFit="1" customWidth="1"/>
    <col min="3309" max="3323" width="17.7109375" style="5" customWidth="1"/>
    <col min="3324" max="3325" width="25.28515625" style="5" customWidth="1"/>
    <col min="3326" max="3326" width="23" style="5" bestFit="1" customWidth="1"/>
    <col min="3327" max="3327" width="22.28515625" style="5" bestFit="1" customWidth="1"/>
    <col min="3328" max="3328" width="23" style="5" bestFit="1" customWidth="1"/>
    <col min="3329" max="3329" width="24.28515625" style="5" bestFit="1" customWidth="1"/>
    <col min="3330" max="3330" width="23" style="5" bestFit="1" customWidth="1"/>
    <col min="3331" max="3332" width="22.28515625" style="5" bestFit="1" customWidth="1"/>
    <col min="3333" max="3333" width="20.7109375" style="5" bestFit="1" customWidth="1"/>
    <col min="3334" max="3334" width="24.7109375" style="5" customWidth="1"/>
    <col min="3335" max="3337" width="22" style="5" customWidth="1"/>
    <col min="3338" max="3338" width="21.85546875" style="5" customWidth="1"/>
    <col min="3339" max="3339" width="19.7109375" style="5" customWidth="1"/>
    <col min="3340" max="3541" width="9" style="5" customWidth="1"/>
    <col min="3542" max="3542" width="12.42578125" style="5" customWidth="1"/>
    <col min="3543" max="3543" width="44.140625" style="5" customWidth="1"/>
    <col min="3544" max="3546" width="16.7109375" style="5"/>
    <col min="3547" max="3547" width="12.42578125" style="5" customWidth="1"/>
    <col min="3548" max="3548" width="44.140625" style="5" customWidth="1"/>
    <col min="3549" max="3549" width="21.7109375" style="5" customWidth="1"/>
    <col min="3550" max="3553" width="21" style="5" bestFit="1" customWidth="1"/>
    <col min="3554" max="3554" width="17.5703125" style="5" bestFit="1" customWidth="1"/>
    <col min="3555" max="3556" width="16.42578125" style="5" bestFit="1" customWidth="1"/>
    <col min="3557" max="3557" width="16.7109375" style="5" customWidth="1"/>
    <col min="3558" max="3558" width="16.42578125" style="5" bestFit="1" customWidth="1"/>
    <col min="3559" max="3559" width="13.28515625" style="5" customWidth="1"/>
    <col min="3560" max="3564" width="9.85546875" style="5" bestFit="1" customWidth="1"/>
    <col min="3565" max="3579" width="17.7109375" style="5" customWidth="1"/>
    <col min="3580" max="3581" width="25.28515625" style="5" customWidth="1"/>
    <col min="3582" max="3582" width="23" style="5" bestFit="1" customWidth="1"/>
    <col min="3583" max="3583" width="22.28515625" style="5" bestFit="1" customWidth="1"/>
    <col min="3584" max="3584" width="23" style="5" bestFit="1" customWidth="1"/>
    <col min="3585" max="3585" width="24.28515625" style="5" bestFit="1" customWidth="1"/>
    <col min="3586" max="3586" width="23" style="5" bestFit="1" customWidth="1"/>
    <col min="3587" max="3588" width="22.28515625" style="5" bestFit="1" customWidth="1"/>
    <col min="3589" max="3589" width="20.7109375" style="5" bestFit="1" customWidth="1"/>
    <col min="3590" max="3590" width="24.7109375" style="5" customWidth="1"/>
    <col min="3591" max="3593" width="22" style="5" customWidth="1"/>
    <col min="3594" max="3594" width="21.85546875" style="5" customWidth="1"/>
    <col min="3595" max="3595" width="19.7109375" style="5" customWidth="1"/>
    <col min="3596" max="3797" width="9" style="5" customWidth="1"/>
    <col min="3798" max="3798" width="12.42578125" style="5" customWidth="1"/>
    <col min="3799" max="3799" width="44.140625" style="5" customWidth="1"/>
    <col min="3800" max="3802" width="16.7109375" style="5"/>
    <col min="3803" max="3803" width="12.42578125" style="5" customWidth="1"/>
    <col min="3804" max="3804" width="44.140625" style="5" customWidth="1"/>
    <col min="3805" max="3805" width="21.7109375" style="5" customWidth="1"/>
    <col min="3806" max="3809" width="21" style="5" bestFit="1" customWidth="1"/>
    <col min="3810" max="3810" width="17.5703125" style="5" bestFit="1" customWidth="1"/>
    <col min="3811" max="3812" width="16.42578125" style="5" bestFit="1" customWidth="1"/>
    <col min="3813" max="3813" width="16.7109375" style="5" customWidth="1"/>
    <col min="3814" max="3814" width="16.42578125" style="5" bestFit="1" customWidth="1"/>
    <col min="3815" max="3815" width="13.28515625" style="5" customWidth="1"/>
    <col min="3816" max="3820" width="9.85546875" style="5" bestFit="1" customWidth="1"/>
    <col min="3821" max="3835" width="17.7109375" style="5" customWidth="1"/>
    <col min="3836" max="3837" width="25.28515625" style="5" customWidth="1"/>
    <col min="3838" max="3838" width="23" style="5" bestFit="1" customWidth="1"/>
    <col min="3839" max="3839" width="22.28515625" style="5" bestFit="1" customWidth="1"/>
    <col min="3840" max="3840" width="23" style="5" bestFit="1" customWidth="1"/>
    <col min="3841" max="3841" width="24.28515625" style="5" bestFit="1" customWidth="1"/>
    <col min="3842" max="3842" width="23" style="5" bestFit="1" customWidth="1"/>
    <col min="3843" max="3844" width="22.28515625" style="5" bestFit="1" customWidth="1"/>
    <col min="3845" max="3845" width="20.7109375" style="5" bestFit="1" customWidth="1"/>
    <col min="3846" max="3846" width="24.7109375" style="5" customWidth="1"/>
    <col min="3847" max="3849" width="22" style="5" customWidth="1"/>
    <col min="3850" max="3850" width="21.85546875" style="5" customWidth="1"/>
    <col min="3851" max="3851" width="19.7109375" style="5" customWidth="1"/>
    <col min="3852" max="4053" width="9" style="5" customWidth="1"/>
    <col min="4054" max="4054" width="12.42578125" style="5" customWidth="1"/>
    <col min="4055" max="4055" width="44.140625" style="5" customWidth="1"/>
    <col min="4056" max="4058" width="16.7109375" style="5"/>
    <col min="4059" max="4059" width="12.42578125" style="5" customWidth="1"/>
    <col min="4060" max="4060" width="44.140625" style="5" customWidth="1"/>
    <col min="4061" max="4061" width="21.7109375" style="5" customWidth="1"/>
    <col min="4062" max="4065" width="21" style="5" bestFit="1" customWidth="1"/>
    <col min="4066" max="4066" width="17.5703125" style="5" bestFit="1" customWidth="1"/>
    <col min="4067" max="4068" width="16.42578125" style="5" bestFit="1" customWidth="1"/>
    <col min="4069" max="4069" width="16.7109375" style="5" customWidth="1"/>
    <col min="4070" max="4070" width="16.42578125" style="5" bestFit="1" customWidth="1"/>
    <col min="4071" max="4071" width="13.28515625" style="5" customWidth="1"/>
    <col min="4072" max="4076" width="9.85546875" style="5" bestFit="1" customWidth="1"/>
    <col min="4077" max="4091" width="17.7109375" style="5" customWidth="1"/>
    <col min="4092" max="4093" width="25.28515625" style="5" customWidth="1"/>
    <col min="4094" max="4094" width="23" style="5" bestFit="1" customWidth="1"/>
    <col min="4095" max="4095" width="22.28515625" style="5" bestFit="1" customWidth="1"/>
    <col min="4096" max="4096" width="23" style="5" bestFit="1" customWidth="1"/>
    <col min="4097" max="4097" width="24.28515625" style="5" bestFit="1" customWidth="1"/>
    <col min="4098" max="4098" width="23" style="5" bestFit="1" customWidth="1"/>
    <col min="4099" max="4100" width="22.28515625" style="5" bestFit="1" customWidth="1"/>
    <col min="4101" max="4101" width="20.7109375" style="5" bestFit="1" customWidth="1"/>
    <col min="4102" max="4102" width="24.7109375" style="5" customWidth="1"/>
    <col min="4103" max="4105" width="22" style="5" customWidth="1"/>
    <col min="4106" max="4106" width="21.85546875" style="5" customWidth="1"/>
    <col min="4107" max="4107" width="19.7109375" style="5" customWidth="1"/>
    <col min="4108" max="4309" width="9" style="5" customWidth="1"/>
    <col min="4310" max="4310" width="12.42578125" style="5" customWidth="1"/>
    <col min="4311" max="4311" width="44.140625" style="5" customWidth="1"/>
    <col min="4312" max="4314" width="16.7109375" style="5"/>
    <col min="4315" max="4315" width="12.42578125" style="5" customWidth="1"/>
    <col min="4316" max="4316" width="44.140625" style="5" customWidth="1"/>
    <col min="4317" max="4317" width="21.7109375" style="5" customWidth="1"/>
    <col min="4318" max="4321" width="21" style="5" bestFit="1" customWidth="1"/>
    <col min="4322" max="4322" width="17.5703125" style="5" bestFit="1" customWidth="1"/>
    <col min="4323" max="4324" width="16.42578125" style="5" bestFit="1" customWidth="1"/>
    <col min="4325" max="4325" width="16.7109375" style="5" customWidth="1"/>
    <col min="4326" max="4326" width="16.42578125" style="5" bestFit="1" customWidth="1"/>
    <col min="4327" max="4327" width="13.28515625" style="5" customWidth="1"/>
    <col min="4328" max="4332" width="9.85546875" style="5" bestFit="1" customWidth="1"/>
    <col min="4333" max="4347" width="17.7109375" style="5" customWidth="1"/>
    <col min="4348" max="4349" width="25.28515625" style="5" customWidth="1"/>
    <col min="4350" max="4350" width="23" style="5" bestFit="1" customWidth="1"/>
    <col min="4351" max="4351" width="22.28515625" style="5" bestFit="1" customWidth="1"/>
    <col min="4352" max="4352" width="23" style="5" bestFit="1" customWidth="1"/>
    <col min="4353" max="4353" width="24.28515625" style="5" bestFit="1" customWidth="1"/>
    <col min="4354" max="4354" width="23" style="5" bestFit="1" customWidth="1"/>
    <col min="4355" max="4356" width="22.28515625" style="5" bestFit="1" customWidth="1"/>
    <col min="4357" max="4357" width="20.7109375" style="5" bestFit="1" customWidth="1"/>
    <col min="4358" max="4358" width="24.7109375" style="5" customWidth="1"/>
    <col min="4359" max="4361" width="22" style="5" customWidth="1"/>
    <col min="4362" max="4362" width="21.85546875" style="5" customWidth="1"/>
    <col min="4363" max="4363" width="19.7109375" style="5" customWidth="1"/>
    <col min="4364" max="4565" width="9" style="5" customWidth="1"/>
    <col min="4566" max="4566" width="12.42578125" style="5" customWidth="1"/>
    <col min="4567" max="4567" width="44.140625" style="5" customWidth="1"/>
    <col min="4568" max="4570" width="16.7109375" style="5"/>
    <col min="4571" max="4571" width="12.42578125" style="5" customWidth="1"/>
    <col min="4572" max="4572" width="44.140625" style="5" customWidth="1"/>
    <col min="4573" max="4573" width="21.7109375" style="5" customWidth="1"/>
    <col min="4574" max="4577" width="21" style="5" bestFit="1" customWidth="1"/>
    <col min="4578" max="4578" width="17.5703125" style="5" bestFit="1" customWidth="1"/>
    <col min="4579" max="4580" width="16.42578125" style="5" bestFit="1" customWidth="1"/>
    <col min="4581" max="4581" width="16.7109375" style="5" customWidth="1"/>
    <col min="4582" max="4582" width="16.42578125" style="5" bestFit="1" customWidth="1"/>
    <col min="4583" max="4583" width="13.28515625" style="5" customWidth="1"/>
    <col min="4584" max="4588" width="9.85546875" style="5" bestFit="1" customWidth="1"/>
    <col min="4589" max="4603" width="17.7109375" style="5" customWidth="1"/>
    <col min="4604" max="4605" width="25.28515625" style="5" customWidth="1"/>
    <col min="4606" max="4606" width="23" style="5" bestFit="1" customWidth="1"/>
    <col min="4607" max="4607" width="22.28515625" style="5" bestFit="1" customWidth="1"/>
    <col min="4608" max="4608" width="23" style="5" bestFit="1" customWidth="1"/>
    <col min="4609" max="4609" width="24.28515625" style="5" bestFit="1" customWidth="1"/>
    <col min="4610" max="4610" width="23" style="5" bestFit="1" customWidth="1"/>
    <col min="4611" max="4612" width="22.28515625" style="5" bestFit="1" customWidth="1"/>
    <col min="4613" max="4613" width="20.7109375" style="5" bestFit="1" customWidth="1"/>
    <col min="4614" max="4614" width="24.7109375" style="5" customWidth="1"/>
    <col min="4615" max="4617" width="22" style="5" customWidth="1"/>
    <col min="4618" max="4618" width="21.85546875" style="5" customWidth="1"/>
    <col min="4619" max="4619" width="19.7109375" style="5" customWidth="1"/>
    <col min="4620" max="4821" width="9" style="5" customWidth="1"/>
    <col min="4822" max="4822" width="12.42578125" style="5" customWidth="1"/>
    <col min="4823" max="4823" width="44.140625" style="5" customWidth="1"/>
    <col min="4824" max="4826" width="16.7109375" style="5"/>
    <col min="4827" max="4827" width="12.42578125" style="5" customWidth="1"/>
    <col min="4828" max="4828" width="44.140625" style="5" customWidth="1"/>
    <col min="4829" max="4829" width="21.7109375" style="5" customWidth="1"/>
    <col min="4830" max="4833" width="21" style="5" bestFit="1" customWidth="1"/>
    <col min="4834" max="4834" width="17.5703125" style="5" bestFit="1" customWidth="1"/>
    <col min="4835" max="4836" width="16.42578125" style="5" bestFit="1" customWidth="1"/>
    <col min="4837" max="4837" width="16.7109375" style="5" customWidth="1"/>
    <col min="4838" max="4838" width="16.42578125" style="5" bestFit="1" customWidth="1"/>
    <col min="4839" max="4839" width="13.28515625" style="5" customWidth="1"/>
    <col min="4840" max="4844" width="9.85546875" style="5" bestFit="1" customWidth="1"/>
    <col min="4845" max="4859" width="17.7109375" style="5" customWidth="1"/>
    <col min="4860" max="4861" width="25.28515625" style="5" customWidth="1"/>
    <col min="4862" max="4862" width="23" style="5" bestFit="1" customWidth="1"/>
    <col min="4863" max="4863" width="22.28515625" style="5" bestFit="1" customWidth="1"/>
    <col min="4864" max="4864" width="23" style="5" bestFit="1" customWidth="1"/>
    <col min="4865" max="4865" width="24.28515625" style="5" bestFit="1" customWidth="1"/>
    <col min="4866" max="4866" width="23" style="5" bestFit="1" customWidth="1"/>
    <col min="4867" max="4868" width="22.28515625" style="5" bestFit="1" customWidth="1"/>
    <col min="4869" max="4869" width="20.7109375" style="5" bestFit="1" customWidth="1"/>
    <col min="4870" max="4870" width="24.7109375" style="5" customWidth="1"/>
    <col min="4871" max="4873" width="22" style="5" customWidth="1"/>
    <col min="4874" max="4874" width="21.85546875" style="5" customWidth="1"/>
    <col min="4875" max="4875" width="19.7109375" style="5" customWidth="1"/>
    <col min="4876" max="5077" width="9" style="5" customWidth="1"/>
    <col min="5078" max="5078" width="12.42578125" style="5" customWidth="1"/>
    <col min="5079" max="5079" width="44.140625" style="5" customWidth="1"/>
    <col min="5080" max="5082" width="16.7109375" style="5"/>
    <col min="5083" max="5083" width="12.42578125" style="5" customWidth="1"/>
    <col min="5084" max="5084" width="44.140625" style="5" customWidth="1"/>
    <col min="5085" max="5085" width="21.7109375" style="5" customWidth="1"/>
    <col min="5086" max="5089" width="21" style="5" bestFit="1" customWidth="1"/>
    <col min="5090" max="5090" width="17.5703125" style="5" bestFit="1" customWidth="1"/>
    <col min="5091" max="5092" width="16.42578125" style="5" bestFit="1" customWidth="1"/>
    <col min="5093" max="5093" width="16.7109375" style="5" customWidth="1"/>
    <col min="5094" max="5094" width="16.42578125" style="5" bestFit="1" customWidth="1"/>
    <col min="5095" max="5095" width="13.28515625" style="5" customWidth="1"/>
    <col min="5096" max="5100" width="9.85546875" style="5" bestFit="1" customWidth="1"/>
    <col min="5101" max="5115" width="17.7109375" style="5" customWidth="1"/>
    <col min="5116" max="5117" width="25.28515625" style="5" customWidth="1"/>
    <col min="5118" max="5118" width="23" style="5" bestFit="1" customWidth="1"/>
    <col min="5119" max="5119" width="22.28515625" style="5" bestFit="1" customWidth="1"/>
    <col min="5120" max="5120" width="23" style="5" bestFit="1" customWidth="1"/>
    <col min="5121" max="5121" width="24.28515625" style="5" bestFit="1" customWidth="1"/>
    <col min="5122" max="5122" width="23" style="5" bestFit="1" customWidth="1"/>
    <col min="5123" max="5124" width="22.28515625" style="5" bestFit="1" customWidth="1"/>
    <col min="5125" max="5125" width="20.7109375" style="5" bestFit="1" customWidth="1"/>
    <col min="5126" max="5126" width="24.7109375" style="5" customWidth="1"/>
    <col min="5127" max="5129" width="22" style="5" customWidth="1"/>
    <col min="5130" max="5130" width="21.85546875" style="5" customWidth="1"/>
    <col min="5131" max="5131" width="19.7109375" style="5" customWidth="1"/>
    <col min="5132" max="5333" width="9" style="5" customWidth="1"/>
    <col min="5334" max="5334" width="12.42578125" style="5" customWidth="1"/>
    <col min="5335" max="5335" width="44.140625" style="5" customWidth="1"/>
    <col min="5336" max="5338" width="16.7109375" style="5"/>
    <col min="5339" max="5339" width="12.42578125" style="5" customWidth="1"/>
    <col min="5340" max="5340" width="44.140625" style="5" customWidth="1"/>
    <col min="5341" max="5341" width="21.7109375" style="5" customWidth="1"/>
    <col min="5342" max="5345" width="21" style="5" bestFit="1" customWidth="1"/>
    <col min="5346" max="5346" width="17.5703125" style="5" bestFit="1" customWidth="1"/>
    <col min="5347" max="5348" width="16.42578125" style="5" bestFit="1" customWidth="1"/>
    <col min="5349" max="5349" width="16.7109375" style="5" customWidth="1"/>
    <col min="5350" max="5350" width="16.42578125" style="5" bestFit="1" customWidth="1"/>
    <col min="5351" max="5351" width="13.28515625" style="5" customWidth="1"/>
    <col min="5352" max="5356" width="9.85546875" style="5" bestFit="1" customWidth="1"/>
    <col min="5357" max="5371" width="17.7109375" style="5" customWidth="1"/>
    <col min="5372" max="5373" width="25.28515625" style="5" customWidth="1"/>
    <col min="5374" max="5374" width="23" style="5" bestFit="1" customWidth="1"/>
    <col min="5375" max="5375" width="22.28515625" style="5" bestFit="1" customWidth="1"/>
    <col min="5376" max="5376" width="23" style="5" bestFit="1" customWidth="1"/>
    <col min="5377" max="5377" width="24.28515625" style="5" bestFit="1" customWidth="1"/>
    <col min="5378" max="5378" width="23" style="5" bestFit="1" customWidth="1"/>
    <col min="5379" max="5380" width="22.28515625" style="5" bestFit="1" customWidth="1"/>
    <col min="5381" max="5381" width="20.7109375" style="5" bestFit="1" customWidth="1"/>
    <col min="5382" max="5382" width="24.7109375" style="5" customWidth="1"/>
    <col min="5383" max="5385" width="22" style="5" customWidth="1"/>
    <col min="5386" max="5386" width="21.85546875" style="5" customWidth="1"/>
    <col min="5387" max="5387" width="19.7109375" style="5" customWidth="1"/>
    <col min="5388" max="5589" width="9" style="5" customWidth="1"/>
    <col min="5590" max="5590" width="12.42578125" style="5" customWidth="1"/>
    <col min="5591" max="5591" width="44.140625" style="5" customWidth="1"/>
    <col min="5592" max="5594" width="16.7109375" style="5"/>
    <col min="5595" max="5595" width="12.42578125" style="5" customWidth="1"/>
    <col min="5596" max="5596" width="44.140625" style="5" customWidth="1"/>
    <col min="5597" max="5597" width="21.7109375" style="5" customWidth="1"/>
    <col min="5598" max="5601" width="21" style="5" bestFit="1" customWidth="1"/>
    <col min="5602" max="5602" width="17.5703125" style="5" bestFit="1" customWidth="1"/>
    <col min="5603" max="5604" width="16.42578125" style="5" bestFit="1" customWidth="1"/>
    <col min="5605" max="5605" width="16.7109375" style="5" customWidth="1"/>
    <col min="5606" max="5606" width="16.42578125" style="5" bestFit="1" customWidth="1"/>
    <col min="5607" max="5607" width="13.28515625" style="5" customWidth="1"/>
    <col min="5608" max="5612" width="9.85546875" style="5" bestFit="1" customWidth="1"/>
    <col min="5613" max="5627" width="17.7109375" style="5" customWidth="1"/>
    <col min="5628" max="5629" width="25.28515625" style="5" customWidth="1"/>
    <col min="5630" max="5630" width="23" style="5" bestFit="1" customWidth="1"/>
    <col min="5631" max="5631" width="22.28515625" style="5" bestFit="1" customWidth="1"/>
    <col min="5632" max="5632" width="23" style="5" bestFit="1" customWidth="1"/>
    <col min="5633" max="5633" width="24.28515625" style="5" bestFit="1" customWidth="1"/>
    <col min="5634" max="5634" width="23" style="5" bestFit="1" customWidth="1"/>
    <col min="5635" max="5636" width="22.28515625" style="5" bestFit="1" customWidth="1"/>
    <col min="5637" max="5637" width="20.7109375" style="5" bestFit="1" customWidth="1"/>
    <col min="5638" max="5638" width="24.7109375" style="5" customWidth="1"/>
    <col min="5639" max="5641" width="22" style="5" customWidth="1"/>
    <col min="5642" max="5642" width="21.85546875" style="5" customWidth="1"/>
    <col min="5643" max="5643" width="19.7109375" style="5" customWidth="1"/>
    <col min="5644" max="5845" width="9" style="5" customWidth="1"/>
    <col min="5846" max="5846" width="12.42578125" style="5" customWidth="1"/>
    <col min="5847" max="5847" width="44.140625" style="5" customWidth="1"/>
    <col min="5848" max="5850" width="16.7109375" style="5"/>
    <col min="5851" max="5851" width="12.42578125" style="5" customWidth="1"/>
    <col min="5852" max="5852" width="44.140625" style="5" customWidth="1"/>
    <col min="5853" max="5853" width="21.7109375" style="5" customWidth="1"/>
    <col min="5854" max="5857" width="21" style="5" bestFit="1" customWidth="1"/>
    <col min="5858" max="5858" width="17.5703125" style="5" bestFit="1" customWidth="1"/>
    <col min="5859" max="5860" width="16.42578125" style="5" bestFit="1" customWidth="1"/>
    <col min="5861" max="5861" width="16.7109375" style="5" customWidth="1"/>
    <col min="5862" max="5862" width="16.42578125" style="5" bestFit="1" customWidth="1"/>
    <col min="5863" max="5863" width="13.28515625" style="5" customWidth="1"/>
    <col min="5864" max="5868" width="9.85546875" style="5" bestFit="1" customWidth="1"/>
    <col min="5869" max="5883" width="17.7109375" style="5" customWidth="1"/>
    <col min="5884" max="5885" width="25.28515625" style="5" customWidth="1"/>
    <col min="5886" max="5886" width="23" style="5" bestFit="1" customWidth="1"/>
    <col min="5887" max="5887" width="22.28515625" style="5" bestFit="1" customWidth="1"/>
    <col min="5888" max="5888" width="23" style="5" bestFit="1" customWidth="1"/>
    <col min="5889" max="5889" width="24.28515625" style="5" bestFit="1" customWidth="1"/>
    <col min="5890" max="5890" width="23" style="5" bestFit="1" customWidth="1"/>
    <col min="5891" max="5892" width="22.28515625" style="5" bestFit="1" customWidth="1"/>
    <col min="5893" max="5893" width="20.7109375" style="5" bestFit="1" customWidth="1"/>
    <col min="5894" max="5894" width="24.7109375" style="5" customWidth="1"/>
    <col min="5895" max="5897" width="22" style="5" customWidth="1"/>
    <col min="5898" max="5898" width="21.85546875" style="5" customWidth="1"/>
    <col min="5899" max="5899" width="19.7109375" style="5" customWidth="1"/>
    <col min="5900" max="6101" width="9" style="5" customWidth="1"/>
    <col min="6102" max="6102" width="12.42578125" style="5" customWidth="1"/>
    <col min="6103" max="6103" width="44.140625" style="5" customWidth="1"/>
    <col min="6104" max="6106" width="16.7109375" style="5"/>
    <col min="6107" max="6107" width="12.42578125" style="5" customWidth="1"/>
    <col min="6108" max="6108" width="44.140625" style="5" customWidth="1"/>
    <col min="6109" max="6109" width="21.7109375" style="5" customWidth="1"/>
    <col min="6110" max="6113" width="21" style="5" bestFit="1" customWidth="1"/>
    <col min="6114" max="6114" width="17.5703125" style="5" bestFit="1" customWidth="1"/>
    <col min="6115" max="6116" width="16.42578125" style="5" bestFit="1" customWidth="1"/>
    <col min="6117" max="6117" width="16.7109375" style="5" customWidth="1"/>
    <col min="6118" max="6118" width="16.42578125" style="5" bestFit="1" customWidth="1"/>
    <col min="6119" max="6119" width="13.28515625" style="5" customWidth="1"/>
    <col min="6120" max="6124" width="9.85546875" style="5" bestFit="1" customWidth="1"/>
    <col min="6125" max="6139" width="17.7109375" style="5" customWidth="1"/>
    <col min="6140" max="6141" width="25.28515625" style="5" customWidth="1"/>
    <col min="6142" max="6142" width="23" style="5" bestFit="1" customWidth="1"/>
    <col min="6143" max="6143" width="22.28515625" style="5" bestFit="1" customWidth="1"/>
    <col min="6144" max="6144" width="23" style="5" bestFit="1" customWidth="1"/>
    <col min="6145" max="6145" width="24.28515625" style="5" bestFit="1" customWidth="1"/>
    <col min="6146" max="6146" width="23" style="5" bestFit="1" customWidth="1"/>
    <col min="6147" max="6148" width="22.28515625" style="5" bestFit="1" customWidth="1"/>
    <col min="6149" max="6149" width="20.7109375" style="5" bestFit="1" customWidth="1"/>
    <col min="6150" max="6150" width="24.7109375" style="5" customWidth="1"/>
    <col min="6151" max="6153" width="22" style="5" customWidth="1"/>
    <col min="6154" max="6154" width="21.85546875" style="5" customWidth="1"/>
    <col min="6155" max="6155" width="19.7109375" style="5" customWidth="1"/>
    <col min="6156" max="6357" width="9" style="5" customWidth="1"/>
    <col min="6358" max="6358" width="12.42578125" style="5" customWidth="1"/>
    <col min="6359" max="6359" width="44.140625" style="5" customWidth="1"/>
    <col min="6360" max="6362" width="16.7109375" style="5"/>
    <col min="6363" max="6363" width="12.42578125" style="5" customWidth="1"/>
    <col min="6364" max="6364" width="44.140625" style="5" customWidth="1"/>
    <col min="6365" max="6365" width="21.7109375" style="5" customWidth="1"/>
    <col min="6366" max="6369" width="21" style="5" bestFit="1" customWidth="1"/>
    <col min="6370" max="6370" width="17.5703125" style="5" bestFit="1" customWidth="1"/>
    <col min="6371" max="6372" width="16.42578125" style="5" bestFit="1" customWidth="1"/>
    <col min="6373" max="6373" width="16.7109375" style="5" customWidth="1"/>
    <col min="6374" max="6374" width="16.42578125" style="5" bestFit="1" customWidth="1"/>
    <col min="6375" max="6375" width="13.28515625" style="5" customWidth="1"/>
    <col min="6376" max="6380" width="9.85546875" style="5" bestFit="1" customWidth="1"/>
    <col min="6381" max="6395" width="17.7109375" style="5" customWidth="1"/>
    <col min="6396" max="6397" width="25.28515625" style="5" customWidth="1"/>
    <col min="6398" max="6398" width="23" style="5" bestFit="1" customWidth="1"/>
    <col min="6399" max="6399" width="22.28515625" style="5" bestFit="1" customWidth="1"/>
    <col min="6400" max="6400" width="23" style="5" bestFit="1" customWidth="1"/>
    <col min="6401" max="6401" width="24.28515625" style="5" bestFit="1" customWidth="1"/>
    <col min="6402" max="6402" width="23" style="5" bestFit="1" customWidth="1"/>
    <col min="6403" max="6404" width="22.28515625" style="5" bestFit="1" customWidth="1"/>
    <col min="6405" max="6405" width="20.7109375" style="5" bestFit="1" customWidth="1"/>
    <col min="6406" max="6406" width="24.7109375" style="5" customWidth="1"/>
    <col min="6407" max="6409" width="22" style="5" customWidth="1"/>
    <col min="6410" max="6410" width="21.85546875" style="5" customWidth="1"/>
    <col min="6411" max="6411" width="19.7109375" style="5" customWidth="1"/>
    <col min="6412" max="6613" width="9" style="5" customWidth="1"/>
    <col min="6614" max="6614" width="12.42578125" style="5" customWidth="1"/>
    <col min="6615" max="6615" width="44.140625" style="5" customWidth="1"/>
    <col min="6616" max="6618" width="16.7109375" style="5"/>
    <col min="6619" max="6619" width="12.42578125" style="5" customWidth="1"/>
    <col min="6620" max="6620" width="44.140625" style="5" customWidth="1"/>
    <col min="6621" max="6621" width="21.7109375" style="5" customWidth="1"/>
    <col min="6622" max="6625" width="21" style="5" bestFit="1" customWidth="1"/>
    <col min="6626" max="6626" width="17.5703125" style="5" bestFit="1" customWidth="1"/>
    <col min="6627" max="6628" width="16.42578125" style="5" bestFit="1" customWidth="1"/>
    <col min="6629" max="6629" width="16.7109375" style="5" customWidth="1"/>
    <col min="6630" max="6630" width="16.42578125" style="5" bestFit="1" customWidth="1"/>
    <col min="6631" max="6631" width="13.28515625" style="5" customWidth="1"/>
    <col min="6632" max="6636" width="9.85546875" style="5" bestFit="1" customWidth="1"/>
    <col min="6637" max="6651" width="17.7109375" style="5" customWidth="1"/>
    <col min="6652" max="6653" width="25.28515625" style="5" customWidth="1"/>
    <col min="6654" max="6654" width="23" style="5" bestFit="1" customWidth="1"/>
    <col min="6655" max="6655" width="22.28515625" style="5" bestFit="1" customWidth="1"/>
    <col min="6656" max="6656" width="23" style="5" bestFit="1" customWidth="1"/>
    <col min="6657" max="6657" width="24.28515625" style="5" bestFit="1" customWidth="1"/>
    <col min="6658" max="6658" width="23" style="5" bestFit="1" customWidth="1"/>
    <col min="6659" max="6660" width="22.28515625" style="5" bestFit="1" customWidth="1"/>
    <col min="6661" max="6661" width="20.7109375" style="5" bestFit="1" customWidth="1"/>
    <col min="6662" max="6662" width="24.7109375" style="5" customWidth="1"/>
    <col min="6663" max="6665" width="22" style="5" customWidth="1"/>
    <col min="6666" max="6666" width="21.85546875" style="5" customWidth="1"/>
    <col min="6667" max="6667" width="19.7109375" style="5" customWidth="1"/>
    <col min="6668" max="6869" width="9" style="5" customWidth="1"/>
    <col min="6870" max="6870" width="12.42578125" style="5" customWidth="1"/>
    <col min="6871" max="6871" width="44.140625" style="5" customWidth="1"/>
    <col min="6872" max="6874" width="16.7109375" style="5"/>
    <col min="6875" max="6875" width="12.42578125" style="5" customWidth="1"/>
    <col min="6876" max="6876" width="44.140625" style="5" customWidth="1"/>
    <col min="6877" max="6877" width="21.7109375" style="5" customWidth="1"/>
    <col min="6878" max="6881" width="21" style="5" bestFit="1" customWidth="1"/>
    <col min="6882" max="6882" width="17.5703125" style="5" bestFit="1" customWidth="1"/>
    <col min="6883" max="6884" width="16.42578125" style="5" bestFit="1" customWidth="1"/>
    <col min="6885" max="6885" width="16.7109375" style="5" customWidth="1"/>
    <col min="6886" max="6886" width="16.42578125" style="5" bestFit="1" customWidth="1"/>
    <col min="6887" max="6887" width="13.28515625" style="5" customWidth="1"/>
    <col min="6888" max="6892" width="9.85546875" style="5" bestFit="1" customWidth="1"/>
    <col min="6893" max="6907" width="17.7109375" style="5" customWidth="1"/>
    <col min="6908" max="6909" width="25.28515625" style="5" customWidth="1"/>
    <col min="6910" max="6910" width="23" style="5" bestFit="1" customWidth="1"/>
    <col min="6911" max="6911" width="22.28515625" style="5" bestFit="1" customWidth="1"/>
    <col min="6912" max="6912" width="23" style="5" bestFit="1" customWidth="1"/>
    <col min="6913" max="6913" width="24.28515625" style="5" bestFit="1" customWidth="1"/>
    <col min="6914" max="6914" width="23" style="5" bestFit="1" customWidth="1"/>
    <col min="6915" max="6916" width="22.28515625" style="5" bestFit="1" customWidth="1"/>
    <col min="6917" max="6917" width="20.7109375" style="5" bestFit="1" customWidth="1"/>
    <col min="6918" max="6918" width="24.7109375" style="5" customWidth="1"/>
    <col min="6919" max="6921" width="22" style="5" customWidth="1"/>
    <col min="6922" max="6922" width="21.85546875" style="5" customWidth="1"/>
    <col min="6923" max="6923" width="19.7109375" style="5" customWidth="1"/>
    <col min="6924" max="7125" width="9" style="5" customWidth="1"/>
    <col min="7126" max="7126" width="12.42578125" style="5" customWidth="1"/>
    <col min="7127" max="7127" width="44.140625" style="5" customWidth="1"/>
    <col min="7128" max="7130" width="16.7109375" style="5"/>
    <col min="7131" max="7131" width="12.42578125" style="5" customWidth="1"/>
    <col min="7132" max="7132" width="44.140625" style="5" customWidth="1"/>
    <col min="7133" max="7133" width="21.7109375" style="5" customWidth="1"/>
    <col min="7134" max="7137" width="21" style="5" bestFit="1" customWidth="1"/>
    <col min="7138" max="7138" width="17.5703125" style="5" bestFit="1" customWidth="1"/>
    <col min="7139" max="7140" width="16.42578125" style="5" bestFit="1" customWidth="1"/>
    <col min="7141" max="7141" width="16.7109375" style="5" customWidth="1"/>
    <col min="7142" max="7142" width="16.42578125" style="5" bestFit="1" customWidth="1"/>
    <col min="7143" max="7143" width="13.28515625" style="5" customWidth="1"/>
    <col min="7144" max="7148" width="9.85546875" style="5" bestFit="1" customWidth="1"/>
    <col min="7149" max="7163" width="17.7109375" style="5" customWidth="1"/>
    <col min="7164" max="7165" width="25.28515625" style="5" customWidth="1"/>
    <col min="7166" max="7166" width="23" style="5" bestFit="1" customWidth="1"/>
    <col min="7167" max="7167" width="22.28515625" style="5" bestFit="1" customWidth="1"/>
    <col min="7168" max="7168" width="23" style="5" bestFit="1" customWidth="1"/>
    <col min="7169" max="7169" width="24.28515625" style="5" bestFit="1" customWidth="1"/>
    <col min="7170" max="7170" width="23" style="5" bestFit="1" customWidth="1"/>
    <col min="7171" max="7172" width="22.28515625" style="5" bestFit="1" customWidth="1"/>
    <col min="7173" max="7173" width="20.7109375" style="5" bestFit="1" customWidth="1"/>
    <col min="7174" max="7174" width="24.7109375" style="5" customWidth="1"/>
    <col min="7175" max="7177" width="22" style="5" customWidth="1"/>
    <col min="7178" max="7178" width="21.85546875" style="5" customWidth="1"/>
    <col min="7179" max="7179" width="19.7109375" style="5" customWidth="1"/>
    <col min="7180" max="7381" width="9" style="5" customWidth="1"/>
    <col min="7382" max="7382" width="12.42578125" style="5" customWidth="1"/>
    <col min="7383" max="7383" width="44.140625" style="5" customWidth="1"/>
    <col min="7384" max="7386" width="16.7109375" style="5"/>
    <col min="7387" max="7387" width="12.42578125" style="5" customWidth="1"/>
    <col min="7388" max="7388" width="44.140625" style="5" customWidth="1"/>
    <col min="7389" max="7389" width="21.7109375" style="5" customWidth="1"/>
    <col min="7390" max="7393" width="21" style="5" bestFit="1" customWidth="1"/>
    <col min="7394" max="7394" width="17.5703125" style="5" bestFit="1" customWidth="1"/>
    <col min="7395" max="7396" width="16.42578125" style="5" bestFit="1" customWidth="1"/>
    <col min="7397" max="7397" width="16.7109375" style="5" customWidth="1"/>
    <col min="7398" max="7398" width="16.42578125" style="5" bestFit="1" customWidth="1"/>
    <col min="7399" max="7399" width="13.28515625" style="5" customWidth="1"/>
    <col min="7400" max="7404" width="9.85546875" style="5" bestFit="1" customWidth="1"/>
    <col min="7405" max="7419" width="17.7109375" style="5" customWidth="1"/>
    <col min="7420" max="7421" width="25.28515625" style="5" customWidth="1"/>
    <col min="7422" max="7422" width="23" style="5" bestFit="1" customWidth="1"/>
    <col min="7423" max="7423" width="22.28515625" style="5" bestFit="1" customWidth="1"/>
    <col min="7424" max="7424" width="23" style="5" bestFit="1" customWidth="1"/>
    <col min="7425" max="7425" width="24.28515625" style="5" bestFit="1" customWidth="1"/>
    <col min="7426" max="7426" width="23" style="5" bestFit="1" customWidth="1"/>
    <col min="7427" max="7428" width="22.28515625" style="5" bestFit="1" customWidth="1"/>
    <col min="7429" max="7429" width="20.7109375" style="5" bestFit="1" customWidth="1"/>
    <col min="7430" max="7430" width="24.7109375" style="5" customWidth="1"/>
    <col min="7431" max="7433" width="22" style="5" customWidth="1"/>
    <col min="7434" max="7434" width="21.85546875" style="5" customWidth="1"/>
    <col min="7435" max="7435" width="19.7109375" style="5" customWidth="1"/>
    <col min="7436" max="7637" width="9" style="5" customWidth="1"/>
    <col min="7638" max="7638" width="12.42578125" style="5" customWidth="1"/>
    <col min="7639" max="7639" width="44.140625" style="5" customWidth="1"/>
    <col min="7640" max="7642" width="16.7109375" style="5"/>
    <col min="7643" max="7643" width="12.42578125" style="5" customWidth="1"/>
    <col min="7644" max="7644" width="44.140625" style="5" customWidth="1"/>
    <col min="7645" max="7645" width="21.7109375" style="5" customWidth="1"/>
    <col min="7646" max="7649" width="21" style="5" bestFit="1" customWidth="1"/>
    <col min="7650" max="7650" width="17.5703125" style="5" bestFit="1" customWidth="1"/>
    <col min="7651" max="7652" width="16.42578125" style="5" bestFit="1" customWidth="1"/>
    <col min="7653" max="7653" width="16.7109375" style="5" customWidth="1"/>
    <col min="7654" max="7654" width="16.42578125" style="5" bestFit="1" customWidth="1"/>
    <col min="7655" max="7655" width="13.28515625" style="5" customWidth="1"/>
    <col min="7656" max="7660" width="9.85546875" style="5" bestFit="1" customWidth="1"/>
    <col min="7661" max="7675" width="17.7109375" style="5" customWidth="1"/>
    <col min="7676" max="7677" width="25.28515625" style="5" customWidth="1"/>
    <col min="7678" max="7678" width="23" style="5" bestFit="1" customWidth="1"/>
    <col min="7679" max="7679" width="22.28515625" style="5" bestFit="1" customWidth="1"/>
    <col min="7680" max="7680" width="23" style="5" bestFit="1" customWidth="1"/>
    <col min="7681" max="7681" width="24.28515625" style="5" bestFit="1" customWidth="1"/>
    <col min="7682" max="7682" width="23" style="5" bestFit="1" customWidth="1"/>
    <col min="7683" max="7684" width="22.28515625" style="5" bestFit="1" customWidth="1"/>
    <col min="7685" max="7685" width="20.7109375" style="5" bestFit="1" customWidth="1"/>
    <col min="7686" max="7686" width="24.7109375" style="5" customWidth="1"/>
    <col min="7687" max="7689" width="22" style="5" customWidth="1"/>
    <col min="7690" max="7690" width="21.85546875" style="5" customWidth="1"/>
    <col min="7691" max="7691" width="19.7109375" style="5" customWidth="1"/>
    <col min="7692" max="7893" width="9" style="5" customWidth="1"/>
    <col min="7894" max="7894" width="12.42578125" style="5" customWidth="1"/>
    <col min="7895" max="7895" width="44.140625" style="5" customWidth="1"/>
    <col min="7896" max="7898" width="16.7109375" style="5"/>
    <col min="7899" max="7899" width="12.42578125" style="5" customWidth="1"/>
    <col min="7900" max="7900" width="44.140625" style="5" customWidth="1"/>
    <col min="7901" max="7901" width="21.7109375" style="5" customWidth="1"/>
    <col min="7902" max="7905" width="21" style="5" bestFit="1" customWidth="1"/>
    <col min="7906" max="7906" width="17.5703125" style="5" bestFit="1" customWidth="1"/>
    <col min="7907" max="7908" width="16.42578125" style="5" bestFit="1" customWidth="1"/>
    <col min="7909" max="7909" width="16.7109375" style="5" customWidth="1"/>
    <col min="7910" max="7910" width="16.42578125" style="5" bestFit="1" customWidth="1"/>
    <col min="7911" max="7911" width="13.28515625" style="5" customWidth="1"/>
    <col min="7912" max="7916" width="9.85546875" style="5" bestFit="1" customWidth="1"/>
    <col min="7917" max="7931" width="17.7109375" style="5" customWidth="1"/>
    <col min="7932" max="7933" width="25.28515625" style="5" customWidth="1"/>
    <col min="7934" max="7934" width="23" style="5" bestFit="1" customWidth="1"/>
    <col min="7935" max="7935" width="22.28515625" style="5" bestFit="1" customWidth="1"/>
    <col min="7936" max="7936" width="23" style="5" bestFit="1" customWidth="1"/>
    <col min="7937" max="7937" width="24.28515625" style="5" bestFit="1" customWidth="1"/>
    <col min="7938" max="7938" width="23" style="5" bestFit="1" customWidth="1"/>
    <col min="7939" max="7940" width="22.28515625" style="5" bestFit="1" customWidth="1"/>
    <col min="7941" max="7941" width="20.7109375" style="5" bestFit="1" customWidth="1"/>
    <col min="7942" max="7942" width="24.7109375" style="5" customWidth="1"/>
    <col min="7943" max="7945" width="22" style="5" customWidth="1"/>
    <col min="7946" max="7946" width="21.85546875" style="5" customWidth="1"/>
    <col min="7947" max="7947" width="19.7109375" style="5" customWidth="1"/>
    <col min="7948" max="8149" width="9" style="5" customWidth="1"/>
    <col min="8150" max="8150" width="12.42578125" style="5" customWidth="1"/>
    <col min="8151" max="8151" width="44.140625" style="5" customWidth="1"/>
    <col min="8152" max="8154" width="16.7109375" style="5"/>
    <col min="8155" max="8155" width="12.42578125" style="5" customWidth="1"/>
    <col min="8156" max="8156" width="44.140625" style="5" customWidth="1"/>
    <col min="8157" max="8157" width="21.7109375" style="5" customWidth="1"/>
    <col min="8158" max="8161" width="21" style="5" bestFit="1" customWidth="1"/>
    <col min="8162" max="8162" width="17.5703125" style="5" bestFit="1" customWidth="1"/>
    <col min="8163" max="8164" width="16.42578125" style="5" bestFit="1" customWidth="1"/>
    <col min="8165" max="8165" width="16.7109375" style="5" customWidth="1"/>
    <col min="8166" max="8166" width="16.42578125" style="5" bestFit="1" customWidth="1"/>
    <col min="8167" max="8167" width="13.28515625" style="5" customWidth="1"/>
    <col min="8168" max="8172" width="9.85546875" style="5" bestFit="1" customWidth="1"/>
    <col min="8173" max="8187" width="17.7109375" style="5" customWidth="1"/>
    <col min="8188" max="8189" width="25.28515625" style="5" customWidth="1"/>
    <col min="8190" max="8190" width="23" style="5" bestFit="1" customWidth="1"/>
    <col min="8191" max="8191" width="22.28515625" style="5" bestFit="1" customWidth="1"/>
    <col min="8192" max="8192" width="23" style="5" bestFit="1" customWidth="1"/>
    <col min="8193" max="8193" width="24.28515625" style="5" bestFit="1" customWidth="1"/>
    <col min="8194" max="8194" width="23" style="5" bestFit="1" customWidth="1"/>
    <col min="8195" max="8196" width="22.28515625" style="5" bestFit="1" customWidth="1"/>
    <col min="8197" max="8197" width="20.7109375" style="5" bestFit="1" customWidth="1"/>
    <col min="8198" max="8198" width="24.7109375" style="5" customWidth="1"/>
    <col min="8199" max="8201" width="22" style="5" customWidth="1"/>
    <col min="8202" max="8202" width="21.85546875" style="5" customWidth="1"/>
    <col min="8203" max="8203" width="19.7109375" style="5" customWidth="1"/>
    <col min="8204" max="8405" width="9" style="5" customWidth="1"/>
    <col min="8406" max="8406" width="12.42578125" style="5" customWidth="1"/>
    <col min="8407" max="8407" width="44.140625" style="5" customWidth="1"/>
    <col min="8408" max="8410" width="16.7109375" style="5"/>
    <col min="8411" max="8411" width="12.42578125" style="5" customWidth="1"/>
    <col min="8412" max="8412" width="44.140625" style="5" customWidth="1"/>
    <col min="8413" max="8413" width="21.7109375" style="5" customWidth="1"/>
    <col min="8414" max="8417" width="21" style="5" bestFit="1" customWidth="1"/>
    <col min="8418" max="8418" width="17.5703125" style="5" bestFit="1" customWidth="1"/>
    <col min="8419" max="8420" width="16.42578125" style="5" bestFit="1" customWidth="1"/>
    <col min="8421" max="8421" width="16.7109375" style="5" customWidth="1"/>
    <col min="8422" max="8422" width="16.42578125" style="5" bestFit="1" customWidth="1"/>
    <col min="8423" max="8423" width="13.28515625" style="5" customWidth="1"/>
    <col min="8424" max="8428" width="9.85546875" style="5" bestFit="1" customWidth="1"/>
    <col min="8429" max="8443" width="17.7109375" style="5" customWidth="1"/>
    <col min="8444" max="8445" width="25.28515625" style="5" customWidth="1"/>
    <col min="8446" max="8446" width="23" style="5" bestFit="1" customWidth="1"/>
    <col min="8447" max="8447" width="22.28515625" style="5" bestFit="1" customWidth="1"/>
    <col min="8448" max="8448" width="23" style="5" bestFit="1" customWidth="1"/>
    <col min="8449" max="8449" width="24.28515625" style="5" bestFit="1" customWidth="1"/>
    <col min="8450" max="8450" width="23" style="5" bestFit="1" customWidth="1"/>
    <col min="8451" max="8452" width="22.28515625" style="5" bestFit="1" customWidth="1"/>
    <col min="8453" max="8453" width="20.7109375" style="5" bestFit="1" customWidth="1"/>
    <col min="8454" max="8454" width="24.7109375" style="5" customWidth="1"/>
    <col min="8455" max="8457" width="22" style="5" customWidth="1"/>
    <col min="8458" max="8458" width="21.85546875" style="5" customWidth="1"/>
    <col min="8459" max="8459" width="19.7109375" style="5" customWidth="1"/>
    <col min="8460" max="8661" width="9" style="5" customWidth="1"/>
    <col min="8662" max="8662" width="12.42578125" style="5" customWidth="1"/>
    <col min="8663" max="8663" width="44.140625" style="5" customWidth="1"/>
    <col min="8664" max="8666" width="16.7109375" style="5"/>
    <col min="8667" max="8667" width="12.42578125" style="5" customWidth="1"/>
    <col min="8668" max="8668" width="44.140625" style="5" customWidth="1"/>
    <col min="8669" max="8669" width="21.7109375" style="5" customWidth="1"/>
    <col min="8670" max="8673" width="21" style="5" bestFit="1" customWidth="1"/>
    <col min="8674" max="8674" width="17.5703125" style="5" bestFit="1" customWidth="1"/>
    <col min="8675" max="8676" width="16.42578125" style="5" bestFit="1" customWidth="1"/>
    <col min="8677" max="8677" width="16.7109375" style="5" customWidth="1"/>
    <col min="8678" max="8678" width="16.42578125" style="5" bestFit="1" customWidth="1"/>
    <col min="8679" max="8679" width="13.28515625" style="5" customWidth="1"/>
    <col min="8680" max="8684" width="9.85546875" style="5" bestFit="1" customWidth="1"/>
    <col min="8685" max="8699" width="17.7109375" style="5" customWidth="1"/>
    <col min="8700" max="8701" width="25.28515625" style="5" customWidth="1"/>
    <col min="8702" max="8702" width="23" style="5" bestFit="1" customWidth="1"/>
    <col min="8703" max="8703" width="22.28515625" style="5" bestFit="1" customWidth="1"/>
    <col min="8704" max="8704" width="23" style="5" bestFit="1" customWidth="1"/>
    <col min="8705" max="8705" width="24.28515625" style="5" bestFit="1" customWidth="1"/>
    <col min="8706" max="8706" width="23" style="5" bestFit="1" customWidth="1"/>
    <col min="8707" max="8708" width="22.28515625" style="5" bestFit="1" customWidth="1"/>
    <col min="8709" max="8709" width="20.7109375" style="5" bestFit="1" customWidth="1"/>
    <col min="8710" max="8710" width="24.7109375" style="5" customWidth="1"/>
    <col min="8711" max="8713" width="22" style="5" customWidth="1"/>
    <col min="8714" max="8714" width="21.85546875" style="5" customWidth="1"/>
    <col min="8715" max="8715" width="19.7109375" style="5" customWidth="1"/>
    <col min="8716" max="8917" width="9" style="5" customWidth="1"/>
    <col min="8918" max="8918" width="12.42578125" style="5" customWidth="1"/>
    <col min="8919" max="8919" width="44.140625" style="5" customWidth="1"/>
    <col min="8920" max="8922" width="16.7109375" style="5"/>
    <col min="8923" max="8923" width="12.42578125" style="5" customWidth="1"/>
    <col min="8924" max="8924" width="44.140625" style="5" customWidth="1"/>
    <col min="8925" max="8925" width="21.7109375" style="5" customWidth="1"/>
    <col min="8926" max="8929" width="21" style="5" bestFit="1" customWidth="1"/>
    <col min="8930" max="8930" width="17.5703125" style="5" bestFit="1" customWidth="1"/>
    <col min="8931" max="8932" width="16.42578125" style="5" bestFit="1" customWidth="1"/>
    <col min="8933" max="8933" width="16.7109375" style="5" customWidth="1"/>
    <col min="8934" max="8934" width="16.42578125" style="5" bestFit="1" customWidth="1"/>
    <col min="8935" max="8935" width="13.28515625" style="5" customWidth="1"/>
    <col min="8936" max="8940" width="9.85546875" style="5" bestFit="1" customWidth="1"/>
    <col min="8941" max="8955" width="17.7109375" style="5" customWidth="1"/>
    <col min="8956" max="8957" width="25.28515625" style="5" customWidth="1"/>
    <col min="8958" max="8958" width="23" style="5" bestFit="1" customWidth="1"/>
    <col min="8959" max="8959" width="22.28515625" style="5" bestFit="1" customWidth="1"/>
    <col min="8960" max="8960" width="23" style="5" bestFit="1" customWidth="1"/>
    <col min="8961" max="8961" width="24.28515625" style="5" bestFit="1" customWidth="1"/>
    <col min="8962" max="8962" width="23" style="5" bestFit="1" customWidth="1"/>
    <col min="8963" max="8964" width="22.28515625" style="5" bestFit="1" customWidth="1"/>
    <col min="8965" max="8965" width="20.7109375" style="5" bestFit="1" customWidth="1"/>
    <col min="8966" max="8966" width="24.7109375" style="5" customWidth="1"/>
    <col min="8967" max="8969" width="22" style="5" customWidth="1"/>
    <col min="8970" max="8970" width="21.85546875" style="5" customWidth="1"/>
    <col min="8971" max="8971" width="19.7109375" style="5" customWidth="1"/>
    <col min="8972" max="9173" width="9" style="5" customWidth="1"/>
    <col min="9174" max="9174" width="12.42578125" style="5" customWidth="1"/>
    <col min="9175" max="9175" width="44.140625" style="5" customWidth="1"/>
    <col min="9176" max="9178" width="16.7109375" style="5"/>
    <col min="9179" max="9179" width="12.42578125" style="5" customWidth="1"/>
    <col min="9180" max="9180" width="44.140625" style="5" customWidth="1"/>
    <col min="9181" max="9181" width="21.7109375" style="5" customWidth="1"/>
    <col min="9182" max="9185" width="21" style="5" bestFit="1" customWidth="1"/>
    <col min="9186" max="9186" width="17.5703125" style="5" bestFit="1" customWidth="1"/>
    <col min="9187" max="9188" width="16.42578125" style="5" bestFit="1" customWidth="1"/>
    <col min="9189" max="9189" width="16.7109375" style="5" customWidth="1"/>
    <col min="9190" max="9190" width="16.42578125" style="5" bestFit="1" customWidth="1"/>
    <col min="9191" max="9191" width="13.28515625" style="5" customWidth="1"/>
    <col min="9192" max="9196" width="9.85546875" style="5" bestFit="1" customWidth="1"/>
    <col min="9197" max="9211" width="17.7109375" style="5" customWidth="1"/>
    <col min="9212" max="9213" width="25.28515625" style="5" customWidth="1"/>
    <col min="9214" max="9214" width="23" style="5" bestFit="1" customWidth="1"/>
    <col min="9215" max="9215" width="22.28515625" style="5" bestFit="1" customWidth="1"/>
    <col min="9216" max="9216" width="23" style="5" bestFit="1" customWidth="1"/>
    <col min="9217" max="9217" width="24.28515625" style="5" bestFit="1" customWidth="1"/>
    <col min="9218" max="9218" width="23" style="5" bestFit="1" customWidth="1"/>
    <col min="9219" max="9220" width="22.28515625" style="5" bestFit="1" customWidth="1"/>
    <col min="9221" max="9221" width="20.7109375" style="5" bestFit="1" customWidth="1"/>
    <col min="9222" max="9222" width="24.7109375" style="5" customWidth="1"/>
    <col min="9223" max="9225" width="22" style="5" customWidth="1"/>
    <col min="9226" max="9226" width="21.85546875" style="5" customWidth="1"/>
    <col min="9227" max="9227" width="19.7109375" style="5" customWidth="1"/>
    <col min="9228" max="9429" width="9" style="5" customWidth="1"/>
    <col min="9430" max="9430" width="12.42578125" style="5" customWidth="1"/>
    <col min="9431" max="9431" width="44.140625" style="5" customWidth="1"/>
    <col min="9432" max="9434" width="16.7109375" style="5"/>
    <col min="9435" max="9435" width="12.42578125" style="5" customWidth="1"/>
    <col min="9436" max="9436" width="44.140625" style="5" customWidth="1"/>
    <col min="9437" max="9437" width="21.7109375" style="5" customWidth="1"/>
    <col min="9438" max="9441" width="21" style="5" bestFit="1" customWidth="1"/>
    <col min="9442" max="9442" width="17.5703125" style="5" bestFit="1" customWidth="1"/>
    <col min="9443" max="9444" width="16.42578125" style="5" bestFit="1" customWidth="1"/>
    <col min="9445" max="9445" width="16.7109375" style="5" customWidth="1"/>
    <col min="9446" max="9446" width="16.42578125" style="5" bestFit="1" customWidth="1"/>
    <col min="9447" max="9447" width="13.28515625" style="5" customWidth="1"/>
    <col min="9448" max="9452" width="9.85546875" style="5" bestFit="1" customWidth="1"/>
    <col min="9453" max="9467" width="17.7109375" style="5" customWidth="1"/>
    <col min="9468" max="9469" width="25.28515625" style="5" customWidth="1"/>
    <col min="9470" max="9470" width="23" style="5" bestFit="1" customWidth="1"/>
    <col min="9471" max="9471" width="22.28515625" style="5" bestFit="1" customWidth="1"/>
    <col min="9472" max="9472" width="23" style="5" bestFit="1" customWidth="1"/>
    <col min="9473" max="9473" width="24.28515625" style="5" bestFit="1" customWidth="1"/>
    <col min="9474" max="9474" width="23" style="5" bestFit="1" customWidth="1"/>
    <col min="9475" max="9476" width="22.28515625" style="5" bestFit="1" customWidth="1"/>
    <col min="9477" max="9477" width="20.7109375" style="5" bestFit="1" customWidth="1"/>
    <col min="9478" max="9478" width="24.7109375" style="5" customWidth="1"/>
    <col min="9479" max="9481" width="22" style="5" customWidth="1"/>
    <col min="9482" max="9482" width="21.85546875" style="5" customWidth="1"/>
    <col min="9483" max="9483" width="19.7109375" style="5" customWidth="1"/>
    <col min="9484" max="9685" width="9" style="5" customWidth="1"/>
    <col min="9686" max="9686" width="12.42578125" style="5" customWidth="1"/>
    <col min="9687" max="9687" width="44.140625" style="5" customWidth="1"/>
    <col min="9688" max="9690" width="16.7109375" style="5"/>
    <col min="9691" max="9691" width="12.42578125" style="5" customWidth="1"/>
    <col min="9692" max="9692" width="44.140625" style="5" customWidth="1"/>
    <col min="9693" max="9693" width="21.7109375" style="5" customWidth="1"/>
    <col min="9694" max="9697" width="21" style="5" bestFit="1" customWidth="1"/>
    <col min="9698" max="9698" width="17.5703125" style="5" bestFit="1" customWidth="1"/>
    <col min="9699" max="9700" width="16.42578125" style="5" bestFit="1" customWidth="1"/>
    <col min="9701" max="9701" width="16.7109375" style="5" customWidth="1"/>
    <col min="9702" max="9702" width="16.42578125" style="5" bestFit="1" customWidth="1"/>
    <col min="9703" max="9703" width="13.28515625" style="5" customWidth="1"/>
    <col min="9704" max="9708" width="9.85546875" style="5" bestFit="1" customWidth="1"/>
    <col min="9709" max="9723" width="17.7109375" style="5" customWidth="1"/>
    <col min="9724" max="9725" width="25.28515625" style="5" customWidth="1"/>
    <col min="9726" max="9726" width="23" style="5" bestFit="1" customWidth="1"/>
    <col min="9727" max="9727" width="22.28515625" style="5" bestFit="1" customWidth="1"/>
    <col min="9728" max="9728" width="23" style="5" bestFit="1" customWidth="1"/>
    <col min="9729" max="9729" width="24.28515625" style="5" bestFit="1" customWidth="1"/>
    <col min="9730" max="9730" width="23" style="5" bestFit="1" customWidth="1"/>
    <col min="9731" max="9732" width="22.28515625" style="5" bestFit="1" customWidth="1"/>
    <col min="9733" max="9733" width="20.7109375" style="5" bestFit="1" customWidth="1"/>
    <col min="9734" max="9734" width="24.7109375" style="5" customWidth="1"/>
    <col min="9735" max="9737" width="22" style="5" customWidth="1"/>
    <col min="9738" max="9738" width="21.85546875" style="5" customWidth="1"/>
    <col min="9739" max="9739" width="19.7109375" style="5" customWidth="1"/>
    <col min="9740" max="9941" width="9" style="5" customWidth="1"/>
    <col min="9942" max="9942" width="12.42578125" style="5" customWidth="1"/>
    <col min="9943" max="9943" width="44.140625" style="5" customWidth="1"/>
    <col min="9944" max="9946" width="16.7109375" style="5"/>
    <col min="9947" max="9947" width="12.42578125" style="5" customWidth="1"/>
    <col min="9948" max="9948" width="44.140625" style="5" customWidth="1"/>
    <col min="9949" max="9949" width="21.7109375" style="5" customWidth="1"/>
    <col min="9950" max="9953" width="21" style="5" bestFit="1" customWidth="1"/>
    <col min="9954" max="9954" width="17.5703125" style="5" bestFit="1" customWidth="1"/>
    <col min="9955" max="9956" width="16.42578125" style="5" bestFit="1" customWidth="1"/>
    <col min="9957" max="9957" width="16.7109375" style="5" customWidth="1"/>
    <col min="9958" max="9958" width="16.42578125" style="5" bestFit="1" customWidth="1"/>
    <col min="9959" max="9959" width="13.28515625" style="5" customWidth="1"/>
    <col min="9960" max="9964" width="9.85546875" style="5" bestFit="1" customWidth="1"/>
    <col min="9965" max="9979" width="17.7109375" style="5" customWidth="1"/>
    <col min="9980" max="9981" width="25.28515625" style="5" customWidth="1"/>
    <col min="9982" max="9982" width="23" style="5" bestFit="1" customWidth="1"/>
    <col min="9983" max="9983" width="22.28515625" style="5" bestFit="1" customWidth="1"/>
    <col min="9984" max="9984" width="23" style="5" bestFit="1" customWidth="1"/>
    <col min="9985" max="9985" width="24.28515625" style="5" bestFit="1" customWidth="1"/>
    <col min="9986" max="9986" width="23" style="5" bestFit="1" customWidth="1"/>
    <col min="9987" max="9988" width="22.28515625" style="5" bestFit="1" customWidth="1"/>
    <col min="9989" max="9989" width="20.7109375" style="5" bestFit="1" customWidth="1"/>
    <col min="9990" max="9990" width="24.7109375" style="5" customWidth="1"/>
    <col min="9991" max="9993" width="22" style="5" customWidth="1"/>
    <col min="9994" max="9994" width="21.85546875" style="5" customWidth="1"/>
    <col min="9995" max="9995" width="19.7109375" style="5" customWidth="1"/>
    <col min="9996" max="10197" width="9" style="5" customWidth="1"/>
    <col min="10198" max="10198" width="12.42578125" style="5" customWidth="1"/>
    <col min="10199" max="10199" width="44.140625" style="5" customWidth="1"/>
    <col min="10200" max="10202" width="16.7109375" style="5"/>
    <col min="10203" max="10203" width="12.42578125" style="5" customWidth="1"/>
    <col min="10204" max="10204" width="44.140625" style="5" customWidth="1"/>
    <col min="10205" max="10205" width="21.7109375" style="5" customWidth="1"/>
    <col min="10206" max="10209" width="21" style="5" bestFit="1" customWidth="1"/>
    <col min="10210" max="10210" width="17.5703125" style="5" bestFit="1" customWidth="1"/>
    <col min="10211" max="10212" width="16.42578125" style="5" bestFit="1" customWidth="1"/>
    <col min="10213" max="10213" width="16.7109375" style="5" customWidth="1"/>
    <col min="10214" max="10214" width="16.42578125" style="5" bestFit="1" customWidth="1"/>
    <col min="10215" max="10215" width="13.28515625" style="5" customWidth="1"/>
    <col min="10216" max="10220" width="9.85546875" style="5" bestFit="1" customWidth="1"/>
    <col min="10221" max="10235" width="17.7109375" style="5" customWidth="1"/>
    <col min="10236" max="10237" width="25.28515625" style="5" customWidth="1"/>
    <col min="10238" max="10238" width="23" style="5" bestFit="1" customWidth="1"/>
    <col min="10239" max="10239" width="22.28515625" style="5" bestFit="1" customWidth="1"/>
    <col min="10240" max="10240" width="23" style="5" bestFit="1" customWidth="1"/>
    <col min="10241" max="10241" width="24.28515625" style="5" bestFit="1" customWidth="1"/>
    <col min="10242" max="10242" width="23" style="5" bestFit="1" customWidth="1"/>
    <col min="10243" max="10244" width="22.28515625" style="5" bestFit="1" customWidth="1"/>
    <col min="10245" max="10245" width="20.7109375" style="5" bestFit="1" customWidth="1"/>
    <col min="10246" max="10246" width="24.7109375" style="5" customWidth="1"/>
    <col min="10247" max="10249" width="22" style="5" customWidth="1"/>
    <col min="10250" max="10250" width="21.85546875" style="5" customWidth="1"/>
    <col min="10251" max="10251" width="19.7109375" style="5" customWidth="1"/>
    <col min="10252" max="10453" width="9" style="5" customWidth="1"/>
    <col min="10454" max="10454" width="12.42578125" style="5" customWidth="1"/>
    <col min="10455" max="10455" width="44.140625" style="5" customWidth="1"/>
    <col min="10456" max="10458" width="16.7109375" style="5"/>
    <col min="10459" max="10459" width="12.42578125" style="5" customWidth="1"/>
    <col min="10460" max="10460" width="44.140625" style="5" customWidth="1"/>
    <col min="10461" max="10461" width="21.7109375" style="5" customWidth="1"/>
    <col min="10462" max="10465" width="21" style="5" bestFit="1" customWidth="1"/>
    <col min="10466" max="10466" width="17.5703125" style="5" bestFit="1" customWidth="1"/>
    <col min="10467" max="10468" width="16.42578125" style="5" bestFit="1" customWidth="1"/>
    <col min="10469" max="10469" width="16.7109375" style="5" customWidth="1"/>
    <col min="10470" max="10470" width="16.42578125" style="5" bestFit="1" customWidth="1"/>
    <col min="10471" max="10471" width="13.28515625" style="5" customWidth="1"/>
    <col min="10472" max="10476" width="9.85546875" style="5" bestFit="1" customWidth="1"/>
    <col min="10477" max="10491" width="17.7109375" style="5" customWidth="1"/>
    <col min="10492" max="10493" width="25.28515625" style="5" customWidth="1"/>
    <col min="10494" max="10494" width="23" style="5" bestFit="1" customWidth="1"/>
    <col min="10495" max="10495" width="22.28515625" style="5" bestFit="1" customWidth="1"/>
    <col min="10496" max="10496" width="23" style="5" bestFit="1" customWidth="1"/>
    <col min="10497" max="10497" width="24.28515625" style="5" bestFit="1" customWidth="1"/>
    <col min="10498" max="10498" width="23" style="5" bestFit="1" customWidth="1"/>
    <col min="10499" max="10500" width="22.28515625" style="5" bestFit="1" customWidth="1"/>
    <col min="10501" max="10501" width="20.7109375" style="5" bestFit="1" customWidth="1"/>
    <col min="10502" max="10502" width="24.7109375" style="5" customWidth="1"/>
    <col min="10503" max="10505" width="22" style="5" customWidth="1"/>
    <col min="10506" max="10506" width="21.85546875" style="5" customWidth="1"/>
    <col min="10507" max="10507" width="19.7109375" style="5" customWidth="1"/>
    <col min="10508" max="10709" width="9" style="5" customWidth="1"/>
    <col min="10710" max="10710" width="12.42578125" style="5" customWidth="1"/>
    <col min="10711" max="10711" width="44.140625" style="5" customWidth="1"/>
    <col min="10712" max="10714" width="16.7109375" style="5"/>
    <col min="10715" max="10715" width="12.42578125" style="5" customWidth="1"/>
    <col min="10716" max="10716" width="44.140625" style="5" customWidth="1"/>
    <col min="10717" max="10717" width="21.7109375" style="5" customWidth="1"/>
    <col min="10718" max="10721" width="21" style="5" bestFit="1" customWidth="1"/>
    <col min="10722" max="10722" width="17.5703125" style="5" bestFit="1" customWidth="1"/>
    <col min="10723" max="10724" width="16.42578125" style="5" bestFit="1" customWidth="1"/>
    <col min="10725" max="10725" width="16.7109375" style="5" customWidth="1"/>
    <col min="10726" max="10726" width="16.42578125" style="5" bestFit="1" customWidth="1"/>
    <col min="10727" max="10727" width="13.28515625" style="5" customWidth="1"/>
    <col min="10728" max="10732" width="9.85546875" style="5" bestFit="1" customWidth="1"/>
    <col min="10733" max="10747" width="17.7109375" style="5" customWidth="1"/>
    <col min="10748" max="10749" width="25.28515625" style="5" customWidth="1"/>
    <col min="10750" max="10750" width="23" style="5" bestFit="1" customWidth="1"/>
    <col min="10751" max="10751" width="22.28515625" style="5" bestFit="1" customWidth="1"/>
    <col min="10752" max="10752" width="23" style="5" bestFit="1" customWidth="1"/>
    <col min="10753" max="10753" width="24.28515625" style="5" bestFit="1" customWidth="1"/>
    <col min="10754" max="10754" width="23" style="5" bestFit="1" customWidth="1"/>
    <col min="10755" max="10756" width="22.28515625" style="5" bestFit="1" customWidth="1"/>
    <col min="10757" max="10757" width="20.7109375" style="5" bestFit="1" customWidth="1"/>
    <col min="10758" max="10758" width="24.7109375" style="5" customWidth="1"/>
    <col min="10759" max="10761" width="22" style="5" customWidth="1"/>
    <col min="10762" max="10762" width="21.85546875" style="5" customWidth="1"/>
    <col min="10763" max="10763" width="19.7109375" style="5" customWidth="1"/>
    <col min="10764" max="10965" width="9" style="5" customWidth="1"/>
    <col min="10966" max="10966" width="12.42578125" style="5" customWidth="1"/>
    <col min="10967" max="10967" width="44.140625" style="5" customWidth="1"/>
    <col min="10968" max="10970" width="16.7109375" style="5"/>
    <col min="10971" max="10971" width="12.42578125" style="5" customWidth="1"/>
    <col min="10972" max="10972" width="44.140625" style="5" customWidth="1"/>
    <col min="10973" max="10973" width="21.7109375" style="5" customWidth="1"/>
    <col min="10974" max="10977" width="21" style="5" bestFit="1" customWidth="1"/>
    <col min="10978" max="10978" width="17.5703125" style="5" bestFit="1" customWidth="1"/>
    <col min="10979" max="10980" width="16.42578125" style="5" bestFit="1" customWidth="1"/>
    <col min="10981" max="10981" width="16.7109375" style="5" customWidth="1"/>
    <col min="10982" max="10982" width="16.42578125" style="5" bestFit="1" customWidth="1"/>
    <col min="10983" max="10983" width="13.28515625" style="5" customWidth="1"/>
    <col min="10984" max="10988" width="9.85546875" style="5" bestFit="1" customWidth="1"/>
    <col min="10989" max="11003" width="17.7109375" style="5" customWidth="1"/>
    <col min="11004" max="11005" width="25.28515625" style="5" customWidth="1"/>
    <col min="11006" max="11006" width="23" style="5" bestFit="1" customWidth="1"/>
    <col min="11007" max="11007" width="22.28515625" style="5" bestFit="1" customWidth="1"/>
    <col min="11008" max="11008" width="23" style="5" bestFit="1" customWidth="1"/>
    <col min="11009" max="11009" width="24.28515625" style="5" bestFit="1" customWidth="1"/>
    <col min="11010" max="11010" width="23" style="5" bestFit="1" customWidth="1"/>
    <col min="11011" max="11012" width="22.28515625" style="5" bestFit="1" customWidth="1"/>
    <col min="11013" max="11013" width="20.7109375" style="5" bestFit="1" customWidth="1"/>
    <col min="11014" max="11014" width="24.7109375" style="5" customWidth="1"/>
    <col min="11015" max="11017" width="22" style="5" customWidth="1"/>
    <col min="11018" max="11018" width="21.85546875" style="5" customWidth="1"/>
    <col min="11019" max="11019" width="19.7109375" style="5" customWidth="1"/>
    <col min="11020" max="11221" width="9" style="5" customWidth="1"/>
    <col min="11222" max="11222" width="12.42578125" style="5" customWidth="1"/>
    <col min="11223" max="11223" width="44.140625" style="5" customWidth="1"/>
    <col min="11224" max="11226" width="16.7109375" style="5"/>
    <col min="11227" max="11227" width="12.42578125" style="5" customWidth="1"/>
    <col min="11228" max="11228" width="44.140625" style="5" customWidth="1"/>
    <col min="11229" max="11229" width="21.7109375" style="5" customWidth="1"/>
    <col min="11230" max="11233" width="21" style="5" bestFit="1" customWidth="1"/>
    <col min="11234" max="11234" width="17.5703125" style="5" bestFit="1" customWidth="1"/>
    <col min="11235" max="11236" width="16.42578125" style="5" bestFit="1" customWidth="1"/>
    <col min="11237" max="11237" width="16.7109375" style="5" customWidth="1"/>
    <col min="11238" max="11238" width="16.42578125" style="5" bestFit="1" customWidth="1"/>
    <col min="11239" max="11239" width="13.28515625" style="5" customWidth="1"/>
    <col min="11240" max="11244" width="9.85546875" style="5" bestFit="1" customWidth="1"/>
    <col min="11245" max="11259" width="17.7109375" style="5" customWidth="1"/>
    <col min="11260" max="11261" width="25.28515625" style="5" customWidth="1"/>
    <col min="11262" max="11262" width="23" style="5" bestFit="1" customWidth="1"/>
    <col min="11263" max="11263" width="22.28515625" style="5" bestFit="1" customWidth="1"/>
    <col min="11264" max="11264" width="23" style="5" bestFit="1" customWidth="1"/>
    <col min="11265" max="11265" width="24.28515625" style="5" bestFit="1" customWidth="1"/>
    <col min="11266" max="11266" width="23" style="5" bestFit="1" customWidth="1"/>
    <col min="11267" max="11268" width="22.28515625" style="5" bestFit="1" customWidth="1"/>
    <col min="11269" max="11269" width="20.7109375" style="5" bestFit="1" customWidth="1"/>
    <col min="11270" max="11270" width="24.7109375" style="5" customWidth="1"/>
    <col min="11271" max="11273" width="22" style="5" customWidth="1"/>
    <col min="11274" max="11274" width="21.85546875" style="5" customWidth="1"/>
    <col min="11275" max="11275" width="19.7109375" style="5" customWidth="1"/>
    <col min="11276" max="11477" width="9" style="5" customWidth="1"/>
    <col min="11478" max="11478" width="12.42578125" style="5" customWidth="1"/>
    <col min="11479" max="11479" width="44.140625" style="5" customWidth="1"/>
    <col min="11480" max="11482" width="16.7109375" style="5"/>
    <col min="11483" max="11483" width="12.42578125" style="5" customWidth="1"/>
    <col min="11484" max="11484" width="44.140625" style="5" customWidth="1"/>
    <col min="11485" max="11485" width="21.7109375" style="5" customWidth="1"/>
    <col min="11486" max="11489" width="21" style="5" bestFit="1" customWidth="1"/>
    <col min="11490" max="11490" width="17.5703125" style="5" bestFit="1" customWidth="1"/>
    <col min="11491" max="11492" width="16.42578125" style="5" bestFit="1" customWidth="1"/>
    <col min="11493" max="11493" width="16.7109375" style="5" customWidth="1"/>
    <col min="11494" max="11494" width="16.42578125" style="5" bestFit="1" customWidth="1"/>
    <col min="11495" max="11495" width="13.28515625" style="5" customWidth="1"/>
    <col min="11496" max="11500" width="9.85546875" style="5" bestFit="1" customWidth="1"/>
    <col min="11501" max="11515" width="17.7109375" style="5" customWidth="1"/>
    <col min="11516" max="11517" width="25.28515625" style="5" customWidth="1"/>
    <col min="11518" max="11518" width="23" style="5" bestFit="1" customWidth="1"/>
    <col min="11519" max="11519" width="22.28515625" style="5" bestFit="1" customWidth="1"/>
    <col min="11520" max="11520" width="23" style="5" bestFit="1" customWidth="1"/>
    <col min="11521" max="11521" width="24.28515625" style="5" bestFit="1" customWidth="1"/>
    <col min="11522" max="11522" width="23" style="5" bestFit="1" customWidth="1"/>
    <col min="11523" max="11524" width="22.28515625" style="5" bestFit="1" customWidth="1"/>
    <col min="11525" max="11525" width="20.7109375" style="5" bestFit="1" customWidth="1"/>
    <col min="11526" max="11526" width="24.7109375" style="5" customWidth="1"/>
    <col min="11527" max="11529" width="22" style="5" customWidth="1"/>
    <col min="11530" max="11530" width="21.85546875" style="5" customWidth="1"/>
    <col min="11531" max="11531" width="19.7109375" style="5" customWidth="1"/>
    <col min="11532" max="11733" width="9" style="5" customWidth="1"/>
    <col min="11734" max="11734" width="12.42578125" style="5" customWidth="1"/>
    <col min="11735" max="11735" width="44.140625" style="5" customWidth="1"/>
    <col min="11736" max="11738" width="16.7109375" style="5"/>
    <col min="11739" max="11739" width="12.42578125" style="5" customWidth="1"/>
    <col min="11740" max="11740" width="44.140625" style="5" customWidth="1"/>
    <col min="11741" max="11741" width="21.7109375" style="5" customWidth="1"/>
    <col min="11742" max="11745" width="21" style="5" bestFit="1" customWidth="1"/>
    <col min="11746" max="11746" width="17.5703125" style="5" bestFit="1" customWidth="1"/>
    <col min="11747" max="11748" width="16.42578125" style="5" bestFit="1" customWidth="1"/>
    <col min="11749" max="11749" width="16.7109375" style="5" customWidth="1"/>
    <col min="11750" max="11750" width="16.42578125" style="5" bestFit="1" customWidth="1"/>
    <col min="11751" max="11751" width="13.28515625" style="5" customWidth="1"/>
    <col min="11752" max="11756" width="9.85546875" style="5" bestFit="1" customWidth="1"/>
    <col min="11757" max="11771" width="17.7109375" style="5" customWidth="1"/>
    <col min="11772" max="11773" width="25.28515625" style="5" customWidth="1"/>
    <col min="11774" max="11774" width="23" style="5" bestFit="1" customWidth="1"/>
    <col min="11775" max="11775" width="22.28515625" style="5" bestFit="1" customWidth="1"/>
    <col min="11776" max="11776" width="23" style="5" bestFit="1" customWidth="1"/>
    <col min="11777" max="11777" width="24.28515625" style="5" bestFit="1" customWidth="1"/>
    <col min="11778" max="11778" width="23" style="5" bestFit="1" customWidth="1"/>
    <col min="11779" max="11780" width="22.28515625" style="5" bestFit="1" customWidth="1"/>
    <col min="11781" max="11781" width="20.7109375" style="5" bestFit="1" customWidth="1"/>
    <col min="11782" max="11782" width="24.7109375" style="5" customWidth="1"/>
    <col min="11783" max="11785" width="22" style="5" customWidth="1"/>
    <col min="11786" max="11786" width="21.85546875" style="5" customWidth="1"/>
    <col min="11787" max="11787" width="19.7109375" style="5" customWidth="1"/>
    <col min="11788" max="11989" width="9" style="5" customWidth="1"/>
    <col min="11990" max="11990" width="12.42578125" style="5" customWidth="1"/>
    <col min="11991" max="11991" width="44.140625" style="5" customWidth="1"/>
    <col min="11992" max="11994" width="16.7109375" style="5"/>
    <col min="11995" max="11995" width="12.42578125" style="5" customWidth="1"/>
    <col min="11996" max="11996" width="44.140625" style="5" customWidth="1"/>
    <col min="11997" max="11997" width="21.7109375" style="5" customWidth="1"/>
    <col min="11998" max="12001" width="21" style="5" bestFit="1" customWidth="1"/>
    <col min="12002" max="12002" width="17.5703125" style="5" bestFit="1" customWidth="1"/>
    <col min="12003" max="12004" width="16.42578125" style="5" bestFit="1" customWidth="1"/>
    <col min="12005" max="12005" width="16.7109375" style="5" customWidth="1"/>
    <col min="12006" max="12006" width="16.42578125" style="5" bestFit="1" customWidth="1"/>
    <col min="12007" max="12007" width="13.28515625" style="5" customWidth="1"/>
    <col min="12008" max="12012" width="9.85546875" style="5" bestFit="1" customWidth="1"/>
    <col min="12013" max="12027" width="17.7109375" style="5" customWidth="1"/>
    <col min="12028" max="12029" width="25.28515625" style="5" customWidth="1"/>
    <col min="12030" max="12030" width="23" style="5" bestFit="1" customWidth="1"/>
    <col min="12031" max="12031" width="22.28515625" style="5" bestFit="1" customWidth="1"/>
    <col min="12032" max="12032" width="23" style="5" bestFit="1" customWidth="1"/>
    <col min="12033" max="12033" width="24.28515625" style="5" bestFit="1" customWidth="1"/>
    <col min="12034" max="12034" width="23" style="5" bestFit="1" customWidth="1"/>
    <col min="12035" max="12036" width="22.28515625" style="5" bestFit="1" customWidth="1"/>
    <col min="12037" max="12037" width="20.7109375" style="5" bestFit="1" customWidth="1"/>
    <col min="12038" max="12038" width="24.7109375" style="5" customWidth="1"/>
    <col min="12039" max="12041" width="22" style="5" customWidth="1"/>
    <col min="12042" max="12042" width="21.85546875" style="5" customWidth="1"/>
    <col min="12043" max="12043" width="19.7109375" style="5" customWidth="1"/>
    <col min="12044" max="12245" width="9" style="5" customWidth="1"/>
    <col min="12246" max="12246" width="12.42578125" style="5" customWidth="1"/>
    <col min="12247" max="12247" width="44.140625" style="5" customWidth="1"/>
    <col min="12248" max="12250" width="16.7109375" style="5"/>
    <col min="12251" max="12251" width="12.42578125" style="5" customWidth="1"/>
    <col min="12252" max="12252" width="44.140625" style="5" customWidth="1"/>
    <col min="12253" max="12253" width="21.7109375" style="5" customWidth="1"/>
    <col min="12254" max="12257" width="21" style="5" bestFit="1" customWidth="1"/>
    <col min="12258" max="12258" width="17.5703125" style="5" bestFit="1" customWidth="1"/>
    <col min="12259" max="12260" width="16.42578125" style="5" bestFit="1" customWidth="1"/>
    <col min="12261" max="12261" width="16.7109375" style="5" customWidth="1"/>
    <col min="12262" max="12262" width="16.42578125" style="5" bestFit="1" customWidth="1"/>
    <col min="12263" max="12263" width="13.28515625" style="5" customWidth="1"/>
    <col min="12264" max="12268" width="9.85546875" style="5" bestFit="1" customWidth="1"/>
    <col min="12269" max="12283" width="17.7109375" style="5" customWidth="1"/>
    <col min="12284" max="12285" width="25.28515625" style="5" customWidth="1"/>
    <col min="12286" max="12286" width="23" style="5" bestFit="1" customWidth="1"/>
    <col min="12287" max="12287" width="22.28515625" style="5" bestFit="1" customWidth="1"/>
    <col min="12288" max="12288" width="23" style="5" bestFit="1" customWidth="1"/>
    <col min="12289" max="12289" width="24.28515625" style="5" bestFit="1" customWidth="1"/>
    <col min="12290" max="12290" width="23" style="5" bestFit="1" customWidth="1"/>
    <col min="12291" max="12292" width="22.28515625" style="5" bestFit="1" customWidth="1"/>
    <col min="12293" max="12293" width="20.7109375" style="5" bestFit="1" customWidth="1"/>
    <col min="12294" max="12294" width="24.7109375" style="5" customWidth="1"/>
    <col min="12295" max="12297" width="22" style="5" customWidth="1"/>
    <col min="12298" max="12298" width="21.85546875" style="5" customWidth="1"/>
    <col min="12299" max="12299" width="19.7109375" style="5" customWidth="1"/>
    <col min="12300" max="12501" width="9" style="5" customWidth="1"/>
    <col min="12502" max="12502" width="12.42578125" style="5" customWidth="1"/>
    <col min="12503" max="12503" width="44.140625" style="5" customWidth="1"/>
    <col min="12504" max="12506" width="16.7109375" style="5"/>
    <col min="12507" max="12507" width="12.42578125" style="5" customWidth="1"/>
    <col min="12508" max="12508" width="44.140625" style="5" customWidth="1"/>
    <col min="12509" max="12509" width="21.7109375" style="5" customWidth="1"/>
    <col min="12510" max="12513" width="21" style="5" bestFit="1" customWidth="1"/>
    <col min="12514" max="12514" width="17.5703125" style="5" bestFit="1" customWidth="1"/>
    <col min="12515" max="12516" width="16.42578125" style="5" bestFit="1" customWidth="1"/>
    <col min="12517" max="12517" width="16.7109375" style="5" customWidth="1"/>
    <col min="12518" max="12518" width="16.42578125" style="5" bestFit="1" customWidth="1"/>
    <col min="12519" max="12519" width="13.28515625" style="5" customWidth="1"/>
    <col min="12520" max="12524" width="9.85546875" style="5" bestFit="1" customWidth="1"/>
    <col min="12525" max="12539" width="17.7109375" style="5" customWidth="1"/>
    <col min="12540" max="12541" width="25.28515625" style="5" customWidth="1"/>
    <col min="12542" max="12542" width="23" style="5" bestFit="1" customWidth="1"/>
    <col min="12543" max="12543" width="22.28515625" style="5" bestFit="1" customWidth="1"/>
    <col min="12544" max="12544" width="23" style="5" bestFit="1" customWidth="1"/>
    <col min="12545" max="12545" width="24.28515625" style="5" bestFit="1" customWidth="1"/>
    <col min="12546" max="12546" width="23" style="5" bestFit="1" customWidth="1"/>
    <col min="12547" max="12548" width="22.28515625" style="5" bestFit="1" customWidth="1"/>
    <col min="12549" max="12549" width="20.7109375" style="5" bestFit="1" customWidth="1"/>
    <col min="12550" max="12550" width="24.7109375" style="5" customWidth="1"/>
    <col min="12551" max="12553" width="22" style="5" customWidth="1"/>
    <col min="12554" max="12554" width="21.85546875" style="5" customWidth="1"/>
    <col min="12555" max="12555" width="19.7109375" style="5" customWidth="1"/>
    <col min="12556" max="12757" width="9" style="5" customWidth="1"/>
    <col min="12758" max="12758" width="12.42578125" style="5" customWidth="1"/>
    <col min="12759" max="12759" width="44.140625" style="5" customWidth="1"/>
    <col min="12760" max="12762" width="16.7109375" style="5"/>
    <col min="12763" max="12763" width="12.42578125" style="5" customWidth="1"/>
    <col min="12764" max="12764" width="44.140625" style="5" customWidth="1"/>
    <col min="12765" max="12765" width="21.7109375" style="5" customWidth="1"/>
    <col min="12766" max="12769" width="21" style="5" bestFit="1" customWidth="1"/>
    <col min="12770" max="12770" width="17.5703125" style="5" bestFit="1" customWidth="1"/>
    <col min="12771" max="12772" width="16.42578125" style="5" bestFit="1" customWidth="1"/>
    <col min="12773" max="12773" width="16.7109375" style="5" customWidth="1"/>
    <col min="12774" max="12774" width="16.42578125" style="5" bestFit="1" customWidth="1"/>
    <col min="12775" max="12775" width="13.28515625" style="5" customWidth="1"/>
    <col min="12776" max="12780" width="9.85546875" style="5" bestFit="1" customWidth="1"/>
    <col min="12781" max="12795" width="17.7109375" style="5" customWidth="1"/>
    <col min="12796" max="12797" width="25.28515625" style="5" customWidth="1"/>
    <col min="12798" max="12798" width="23" style="5" bestFit="1" customWidth="1"/>
    <col min="12799" max="12799" width="22.28515625" style="5" bestFit="1" customWidth="1"/>
    <col min="12800" max="12800" width="23" style="5" bestFit="1" customWidth="1"/>
    <col min="12801" max="12801" width="24.28515625" style="5" bestFit="1" customWidth="1"/>
    <col min="12802" max="12802" width="23" style="5" bestFit="1" customWidth="1"/>
    <col min="12803" max="12804" width="22.28515625" style="5" bestFit="1" customWidth="1"/>
    <col min="12805" max="12805" width="20.7109375" style="5" bestFit="1" customWidth="1"/>
    <col min="12806" max="12806" width="24.7109375" style="5" customWidth="1"/>
    <col min="12807" max="12809" width="22" style="5" customWidth="1"/>
    <col min="12810" max="12810" width="21.85546875" style="5" customWidth="1"/>
    <col min="12811" max="12811" width="19.7109375" style="5" customWidth="1"/>
    <col min="12812" max="13013" width="9" style="5" customWidth="1"/>
    <col min="13014" max="13014" width="12.42578125" style="5" customWidth="1"/>
    <col min="13015" max="13015" width="44.140625" style="5" customWidth="1"/>
    <col min="13016" max="13018" width="16.7109375" style="5"/>
    <col min="13019" max="13019" width="12.42578125" style="5" customWidth="1"/>
    <col min="13020" max="13020" width="44.140625" style="5" customWidth="1"/>
    <col min="13021" max="13021" width="21.7109375" style="5" customWidth="1"/>
    <col min="13022" max="13025" width="21" style="5" bestFit="1" customWidth="1"/>
    <col min="13026" max="13026" width="17.5703125" style="5" bestFit="1" customWidth="1"/>
    <col min="13027" max="13028" width="16.42578125" style="5" bestFit="1" customWidth="1"/>
    <col min="13029" max="13029" width="16.7109375" style="5" customWidth="1"/>
    <col min="13030" max="13030" width="16.42578125" style="5" bestFit="1" customWidth="1"/>
    <col min="13031" max="13031" width="13.28515625" style="5" customWidth="1"/>
    <col min="13032" max="13036" width="9.85546875" style="5" bestFit="1" customWidth="1"/>
    <col min="13037" max="13051" width="17.7109375" style="5" customWidth="1"/>
    <col min="13052" max="13053" width="25.28515625" style="5" customWidth="1"/>
    <col min="13054" max="13054" width="23" style="5" bestFit="1" customWidth="1"/>
    <col min="13055" max="13055" width="22.28515625" style="5" bestFit="1" customWidth="1"/>
    <col min="13056" max="13056" width="23" style="5" bestFit="1" customWidth="1"/>
    <col min="13057" max="13057" width="24.28515625" style="5" bestFit="1" customWidth="1"/>
    <col min="13058" max="13058" width="23" style="5" bestFit="1" customWidth="1"/>
    <col min="13059" max="13060" width="22.28515625" style="5" bestFit="1" customWidth="1"/>
    <col min="13061" max="13061" width="20.7109375" style="5" bestFit="1" customWidth="1"/>
    <col min="13062" max="13062" width="24.7109375" style="5" customWidth="1"/>
    <col min="13063" max="13065" width="22" style="5" customWidth="1"/>
    <col min="13066" max="13066" width="21.85546875" style="5" customWidth="1"/>
    <col min="13067" max="13067" width="19.7109375" style="5" customWidth="1"/>
    <col min="13068" max="13269" width="9" style="5" customWidth="1"/>
    <col min="13270" max="13270" width="12.42578125" style="5" customWidth="1"/>
    <col min="13271" max="13271" width="44.140625" style="5" customWidth="1"/>
    <col min="13272" max="13274" width="16.7109375" style="5"/>
    <col min="13275" max="13275" width="12.42578125" style="5" customWidth="1"/>
    <col min="13276" max="13276" width="44.140625" style="5" customWidth="1"/>
    <col min="13277" max="13277" width="21.7109375" style="5" customWidth="1"/>
    <col min="13278" max="13281" width="21" style="5" bestFit="1" customWidth="1"/>
    <col min="13282" max="13282" width="17.5703125" style="5" bestFit="1" customWidth="1"/>
    <col min="13283" max="13284" width="16.42578125" style="5" bestFit="1" customWidth="1"/>
    <col min="13285" max="13285" width="16.7109375" style="5" customWidth="1"/>
    <col min="13286" max="13286" width="16.42578125" style="5" bestFit="1" customWidth="1"/>
    <col min="13287" max="13287" width="13.28515625" style="5" customWidth="1"/>
    <col min="13288" max="13292" width="9.85546875" style="5" bestFit="1" customWidth="1"/>
    <col min="13293" max="13307" width="17.7109375" style="5" customWidth="1"/>
    <col min="13308" max="13309" width="25.28515625" style="5" customWidth="1"/>
    <col min="13310" max="13310" width="23" style="5" bestFit="1" customWidth="1"/>
    <col min="13311" max="13311" width="22.28515625" style="5" bestFit="1" customWidth="1"/>
    <col min="13312" max="13312" width="23" style="5" bestFit="1" customWidth="1"/>
    <col min="13313" max="13313" width="24.28515625" style="5" bestFit="1" customWidth="1"/>
    <col min="13314" max="13314" width="23" style="5" bestFit="1" customWidth="1"/>
    <col min="13315" max="13316" width="22.28515625" style="5" bestFit="1" customWidth="1"/>
    <col min="13317" max="13317" width="20.7109375" style="5" bestFit="1" customWidth="1"/>
    <col min="13318" max="13318" width="24.7109375" style="5" customWidth="1"/>
    <col min="13319" max="13321" width="22" style="5" customWidth="1"/>
    <col min="13322" max="13322" width="21.85546875" style="5" customWidth="1"/>
    <col min="13323" max="13323" width="19.7109375" style="5" customWidth="1"/>
    <col min="13324" max="13525" width="9" style="5" customWidth="1"/>
    <col min="13526" max="13526" width="12.42578125" style="5" customWidth="1"/>
    <col min="13527" max="13527" width="44.140625" style="5" customWidth="1"/>
    <col min="13528" max="13530" width="16.7109375" style="5"/>
    <col min="13531" max="13531" width="12.42578125" style="5" customWidth="1"/>
    <col min="13532" max="13532" width="44.140625" style="5" customWidth="1"/>
    <col min="13533" max="13533" width="21.7109375" style="5" customWidth="1"/>
    <col min="13534" max="13537" width="21" style="5" bestFit="1" customWidth="1"/>
    <col min="13538" max="13538" width="17.5703125" style="5" bestFit="1" customWidth="1"/>
    <col min="13539" max="13540" width="16.42578125" style="5" bestFit="1" customWidth="1"/>
    <col min="13541" max="13541" width="16.7109375" style="5" customWidth="1"/>
    <col min="13542" max="13542" width="16.42578125" style="5" bestFit="1" customWidth="1"/>
    <col min="13543" max="13543" width="13.28515625" style="5" customWidth="1"/>
    <col min="13544" max="13548" width="9.85546875" style="5" bestFit="1" customWidth="1"/>
    <col min="13549" max="13563" width="17.7109375" style="5" customWidth="1"/>
    <col min="13564" max="13565" width="25.28515625" style="5" customWidth="1"/>
    <col min="13566" max="13566" width="23" style="5" bestFit="1" customWidth="1"/>
    <col min="13567" max="13567" width="22.28515625" style="5" bestFit="1" customWidth="1"/>
    <col min="13568" max="13568" width="23" style="5" bestFit="1" customWidth="1"/>
    <col min="13569" max="13569" width="24.28515625" style="5" bestFit="1" customWidth="1"/>
    <col min="13570" max="13570" width="23" style="5" bestFit="1" customWidth="1"/>
    <col min="13571" max="13572" width="22.28515625" style="5" bestFit="1" customWidth="1"/>
    <col min="13573" max="13573" width="20.7109375" style="5" bestFit="1" customWidth="1"/>
    <col min="13574" max="13574" width="24.7109375" style="5" customWidth="1"/>
    <col min="13575" max="13577" width="22" style="5" customWidth="1"/>
    <col min="13578" max="13578" width="21.85546875" style="5" customWidth="1"/>
    <col min="13579" max="13579" width="19.7109375" style="5" customWidth="1"/>
    <col min="13580" max="13781" width="9" style="5" customWidth="1"/>
    <col min="13782" max="13782" width="12.42578125" style="5" customWidth="1"/>
    <col min="13783" max="13783" width="44.140625" style="5" customWidth="1"/>
    <col min="13784" max="13786" width="16.7109375" style="5"/>
    <col min="13787" max="13787" width="12.42578125" style="5" customWidth="1"/>
    <col min="13788" max="13788" width="44.140625" style="5" customWidth="1"/>
    <col min="13789" max="13789" width="21.7109375" style="5" customWidth="1"/>
    <col min="13790" max="13793" width="21" style="5" bestFit="1" customWidth="1"/>
    <col min="13794" max="13794" width="17.5703125" style="5" bestFit="1" customWidth="1"/>
    <col min="13795" max="13796" width="16.42578125" style="5" bestFit="1" customWidth="1"/>
    <col min="13797" max="13797" width="16.7109375" style="5" customWidth="1"/>
    <col min="13798" max="13798" width="16.42578125" style="5" bestFit="1" customWidth="1"/>
    <col min="13799" max="13799" width="13.28515625" style="5" customWidth="1"/>
    <col min="13800" max="13804" width="9.85546875" style="5" bestFit="1" customWidth="1"/>
    <col min="13805" max="13819" width="17.7109375" style="5" customWidth="1"/>
    <col min="13820" max="13821" width="25.28515625" style="5" customWidth="1"/>
    <col min="13822" max="13822" width="23" style="5" bestFit="1" customWidth="1"/>
    <col min="13823" max="13823" width="22.28515625" style="5" bestFit="1" customWidth="1"/>
    <col min="13824" max="13824" width="23" style="5" bestFit="1" customWidth="1"/>
    <col min="13825" max="13825" width="24.28515625" style="5" bestFit="1" customWidth="1"/>
    <col min="13826" max="13826" width="23" style="5" bestFit="1" customWidth="1"/>
    <col min="13827" max="13828" width="22.28515625" style="5" bestFit="1" customWidth="1"/>
    <col min="13829" max="13829" width="20.7109375" style="5" bestFit="1" customWidth="1"/>
    <col min="13830" max="13830" width="24.7109375" style="5" customWidth="1"/>
    <col min="13831" max="13833" width="22" style="5" customWidth="1"/>
    <col min="13834" max="13834" width="21.85546875" style="5" customWidth="1"/>
    <col min="13835" max="13835" width="19.7109375" style="5" customWidth="1"/>
    <col min="13836" max="14037" width="9" style="5" customWidth="1"/>
    <col min="14038" max="14038" width="12.42578125" style="5" customWidth="1"/>
    <col min="14039" max="14039" width="44.140625" style="5" customWidth="1"/>
    <col min="14040" max="14042" width="16.7109375" style="5"/>
    <col min="14043" max="14043" width="12.42578125" style="5" customWidth="1"/>
    <col min="14044" max="14044" width="44.140625" style="5" customWidth="1"/>
    <col min="14045" max="14045" width="21.7109375" style="5" customWidth="1"/>
    <col min="14046" max="14049" width="21" style="5" bestFit="1" customWidth="1"/>
    <col min="14050" max="14050" width="17.5703125" style="5" bestFit="1" customWidth="1"/>
    <col min="14051" max="14052" width="16.42578125" style="5" bestFit="1" customWidth="1"/>
    <col min="14053" max="14053" width="16.7109375" style="5" customWidth="1"/>
    <col min="14054" max="14054" width="16.42578125" style="5" bestFit="1" customWidth="1"/>
    <col min="14055" max="14055" width="13.28515625" style="5" customWidth="1"/>
    <col min="14056" max="14060" width="9.85546875" style="5" bestFit="1" customWidth="1"/>
    <col min="14061" max="14075" width="17.7109375" style="5" customWidth="1"/>
    <col min="14076" max="14077" width="25.28515625" style="5" customWidth="1"/>
    <col min="14078" max="14078" width="23" style="5" bestFit="1" customWidth="1"/>
    <col min="14079" max="14079" width="22.28515625" style="5" bestFit="1" customWidth="1"/>
    <col min="14080" max="14080" width="23" style="5" bestFit="1" customWidth="1"/>
    <col min="14081" max="14081" width="24.28515625" style="5" bestFit="1" customWidth="1"/>
    <col min="14082" max="14082" width="23" style="5" bestFit="1" customWidth="1"/>
    <col min="14083" max="14084" width="22.28515625" style="5" bestFit="1" customWidth="1"/>
    <col min="14085" max="14085" width="20.7109375" style="5" bestFit="1" customWidth="1"/>
    <col min="14086" max="14086" width="24.7109375" style="5" customWidth="1"/>
    <col min="14087" max="14089" width="22" style="5" customWidth="1"/>
    <col min="14090" max="14090" width="21.85546875" style="5" customWidth="1"/>
    <col min="14091" max="14091" width="19.7109375" style="5" customWidth="1"/>
    <col min="14092" max="14293" width="9" style="5" customWidth="1"/>
    <col min="14294" max="14294" width="12.42578125" style="5" customWidth="1"/>
    <col min="14295" max="14295" width="44.140625" style="5" customWidth="1"/>
    <col min="14296" max="14298" width="16.7109375" style="5"/>
    <col min="14299" max="14299" width="12.42578125" style="5" customWidth="1"/>
    <col min="14300" max="14300" width="44.140625" style="5" customWidth="1"/>
    <col min="14301" max="14301" width="21.7109375" style="5" customWidth="1"/>
    <col min="14302" max="14305" width="21" style="5" bestFit="1" customWidth="1"/>
    <col min="14306" max="14306" width="17.5703125" style="5" bestFit="1" customWidth="1"/>
    <col min="14307" max="14308" width="16.42578125" style="5" bestFit="1" customWidth="1"/>
    <col min="14309" max="14309" width="16.7109375" style="5" customWidth="1"/>
    <col min="14310" max="14310" width="16.42578125" style="5" bestFit="1" customWidth="1"/>
    <col min="14311" max="14311" width="13.28515625" style="5" customWidth="1"/>
    <col min="14312" max="14316" width="9.85546875" style="5" bestFit="1" customWidth="1"/>
    <col min="14317" max="14331" width="17.7109375" style="5" customWidth="1"/>
    <col min="14332" max="14333" width="25.28515625" style="5" customWidth="1"/>
    <col min="14334" max="14334" width="23" style="5" bestFit="1" customWidth="1"/>
    <col min="14335" max="14335" width="22.28515625" style="5" bestFit="1" customWidth="1"/>
    <col min="14336" max="14336" width="23" style="5" bestFit="1" customWidth="1"/>
    <col min="14337" max="14337" width="24.28515625" style="5" bestFit="1" customWidth="1"/>
    <col min="14338" max="14338" width="23" style="5" bestFit="1" customWidth="1"/>
    <col min="14339" max="14340" width="22.28515625" style="5" bestFit="1" customWidth="1"/>
    <col min="14341" max="14341" width="20.7109375" style="5" bestFit="1" customWidth="1"/>
    <col min="14342" max="14342" width="24.7109375" style="5" customWidth="1"/>
    <col min="14343" max="14345" width="22" style="5" customWidth="1"/>
    <col min="14346" max="14346" width="21.85546875" style="5" customWidth="1"/>
    <col min="14347" max="14347" width="19.7109375" style="5" customWidth="1"/>
    <col min="14348" max="14549" width="9" style="5" customWidth="1"/>
    <col min="14550" max="14550" width="12.42578125" style="5" customWidth="1"/>
    <col min="14551" max="14551" width="44.140625" style="5" customWidth="1"/>
    <col min="14552" max="14554" width="16.7109375" style="5"/>
    <col min="14555" max="14555" width="12.42578125" style="5" customWidth="1"/>
    <col min="14556" max="14556" width="44.140625" style="5" customWidth="1"/>
    <col min="14557" max="14557" width="21.7109375" style="5" customWidth="1"/>
    <col min="14558" max="14561" width="21" style="5" bestFit="1" customWidth="1"/>
    <col min="14562" max="14562" width="17.5703125" style="5" bestFit="1" customWidth="1"/>
    <col min="14563" max="14564" width="16.42578125" style="5" bestFit="1" customWidth="1"/>
    <col min="14565" max="14565" width="16.7109375" style="5" customWidth="1"/>
    <col min="14566" max="14566" width="16.42578125" style="5" bestFit="1" customWidth="1"/>
    <col min="14567" max="14567" width="13.28515625" style="5" customWidth="1"/>
    <col min="14568" max="14572" width="9.85546875" style="5" bestFit="1" customWidth="1"/>
    <col min="14573" max="14587" width="17.7109375" style="5" customWidth="1"/>
    <col min="14588" max="14589" width="25.28515625" style="5" customWidth="1"/>
    <col min="14590" max="14590" width="23" style="5" bestFit="1" customWidth="1"/>
    <col min="14591" max="14591" width="22.28515625" style="5" bestFit="1" customWidth="1"/>
    <col min="14592" max="14592" width="23" style="5" bestFit="1" customWidth="1"/>
    <col min="14593" max="14593" width="24.28515625" style="5" bestFit="1" customWidth="1"/>
    <col min="14594" max="14594" width="23" style="5" bestFit="1" customWidth="1"/>
    <col min="14595" max="14596" width="22.28515625" style="5" bestFit="1" customWidth="1"/>
    <col min="14597" max="14597" width="20.7109375" style="5" bestFit="1" customWidth="1"/>
    <col min="14598" max="14598" width="24.7109375" style="5" customWidth="1"/>
    <col min="14599" max="14601" width="22" style="5" customWidth="1"/>
    <col min="14602" max="14602" width="21.85546875" style="5" customWidth="1"/>
    <col min="14603" max="14603" width="19.7109375" style="5" customWidth="1"/>
    <col min="14604" max="14805" width="9" style="5" customWidth="1"/>
    <col min="14806" max="14806" width="12.42578125" style="5" customWidth="1"/>
    <col min="14807" max="14807" width="44.140625" style="5" customWidth="1"/>
    <col min="14808" max="14810" width="16.7109375" style="5"/>
    <col min="14811" max="14811" width="12.42578125" style="5" customWidth="1"/>
    <col min="14812" max="14812" width="44.140625" style="5" customWidth="1"/>
    <col min="14813" max="14813" width="21.7109375" style="5" customWidth="1"/>
    <col min="14814" max="14817" width="21" style="5" bestFit="1" customWidth="1"/>
    <col min="14818" max="14818" width="17.5703125" style="5" bestFit="1" customWidth="1"/>
    <col min="14819" max="14820" width="16.42578125" style="5" bestFit="1" customWidth="1"/>
    <col min="14821" max="14821" width="16.7109375" style="5" customWidth="1"/>
    <col min="14822" max="14822" width="16.42578125" style="5" bestFit="1" customWidth="1"/>
    <col min="14823" max="14823" width="13.28515625" style="5" customWidth="1"/>
    <col min="14824" max="14828" width="9.85546875" style="5" bestFit="1" customWidth="1"/>
    <col min="14829" max="14843" width="17.7109375" style="5" customWidth="1"/>
    <col min="14844" max="14845" width="25.28515625" style="5" customWidth="1"/>
    <col min="14846" max="14846" width="23" style="5" bestFit="1" customWidth="1"/>
    <col min="14847" max="14847" width="22.28515625" style="5" bestFit="1" customWidth="1"/>
    <col min="14848" max="14848" width="23" style="5" bestFit="1" customWidth="1"/>
    <col min="14849" max="14849" width="24.28515625" style="5" bestFit="1" customWidth="1"/>
    <col min="14850" max="14850" width="23" style="5" bestFit="1" customWidth="1"/>
    <col min="14851" max="14852" width="22.28515625" style="5" bestFit="1" customWidth="1"/>
    <col min="14853" max="14853" width="20.7109375" style="5" bestFit="1" customWidth="1"/>
    <col min="14854" max="14854" width="24.7109375" style="5" customWidth="1"/>
    <col min="14855" max="14857" width="22" style="5" customWidth="1"/>
    <col min="14858" max="14858" width="21.85546875" style="5" customWidth="1"/>
    <col min="14859" max="14859" width="19.7109375" style="5" customWidth="1"/>
    <col min="14860" max="15061" width="9" style="5" customWidth="1"/>
    <col min="15062" max="15062" width="12.42578125" style="5" customWidth="1"/>
    <col min="15063" max="15063" width="44.140625" style="5" customWidth="1"/>
    <col min="15064" max="15066" width="16.7109375" style="5"/>
    <col min="15067" max="15067" width="12.42578125" style="5" customWidth="1"/>
    <col min="15068" max="15068" width="44.140625" style="5" customWidth="1"/>
    <col min="15069" max="15069" width="21.7109375" style="5" customWidth="1"/>
    <col min="15070" max="15073" width="21" style="5" bestFit="1" customWidth="1"/>
    <col min="15074" max="15074" width="17.5703125" style="5" bestFit="1" customWidth="1"/>
    <col min="15075" max="15076" width="16.42578125" style="5" bestFit="1" customWidth="1"/>
    <col min="15077" max="15077" width="16.7109375" style="5" customWidth="1"/>
    <col min="15078" max="15078" width="16.42578125" style="5" bestFit="1" customWidth="1"/>
    <col min="15079" max="15079" width="13.28515625" style="5" customWidth="1"/>
    <col min="15080" max="15084" width="9.85546875" style="5" bestFit="1" customWidth="1"/>
    <col min="15085" max="15099" width="17.7109375" style="5" customWidth="1"/>
    <col min="15100" max="15101" width="25.28515625" style="5" customWidth="1"/>
    <col min="15102" max="15102" width="23" style="5" bestFit="1" customWidth="1"/>
    <col min="15103" max="15103" width="22.28515625" style="5" bestFit="1" customWidth="1"/>
    <col min="15104" max="15104" width="23" style="5" bestFit="1" customWidth="1"/>
    <col min="15105" max="15105" width="24.28515625" style="5" bestFit="1" customWidth="1"/>
    <col min="15106" max="15106" width="23" style="5" bestFit="1" customWidth="1"/>
    <col min="15107" max="15108" width="22.28515625" style="5" bestFit="1" customWidth="1"/>
    <col min="15109" max="15109" width="20.7109375" style="5" bestFit="1" customWidth="1"/>
    <col min="15110" max="15110" width="24.7109375" style="5" customWidth="1"/>
    <col min="15111" max="15113" width="22" style="5" customWidth="1"/>
    <col min="15114" max="15114" width="21.85546875" style="5" customWidth="1"/>
    <col min="15115" max="15115" width="19.7109375" style="5" customWidth="1"/>
    <col min="15116" max="15317" width="9" style="5" customWidth="1"/>
    <col min="15318" max="15318" width="12.42578125" style="5" customWidth="1"/>
    <col min="15319" max="15319" width="44.140625" style="5" customWidth="1"/>
    <col min="15320" max="15322" width="16.7109375" style="5"/>
    <col min="15323" max="15323" width="12.42578125" style="5" customWidth="1"/>
    <col min="15324" max="15324" width="44.140625" style="5" customWidth="1"/>
    <col min="15325" max="15325" width="21.7109375" style="5" customWidth="1"/>
    <col min="15326" max="15329" width="21" style="5" bestFit="1" customWidth="1"/>
    <col min="15330" max="15330" width="17.5703125" style="5" bestFit="1" customWidth="1"/>
    <col min="15331" max="15332" width="16.42578125" style="5" bestFit="1" customWidth="1"/>
    <col min="15333" max="15333" width="16.7109375" style="5" customWidth="1"/>
    <col min="15334" max="15334" width="16.42578125" style="5" bestFit="1" customWidth="1"/>
    <col min="15335" max="15335" width="13.28515625" style="5" customWidth="1"/>
    <col min="15336" max="15340" width="9.85546875" style="5" bestFit="1" customWidth="1"/>
    <col min="15341" max="15355" width="17.7109375" style="5" customWidth="1"/>
    <col min="15356" max="15357" width="25.28515625" style="5" customWidth="1"/>
    <col min="15358" max="15358" width="23" style="5" bestFit="1" customWidth="1"/>
    <col min="15359" max="15359" width="22.28515625" style="5" bestFit="1" customWidth="1"/>
    <col min="15360" max="15360" width="23" style="5" bestFit="1" customWidth="1"/>
    <col min="15361" max="15361" width="24.28515625" style="5" bestFit="1" customWidth="1"/>
    <col min="15362" max="15362" width="23" style="5" bestFit="1" customWidth="1"/>
    <col min="15363" max="15364" width="22.28515625" style="5" bestFit="1" customWidth="1"/>
    <col min="15365" max="15365" width="20.7109375" style="5" bestFit="1" customWidth="1"/>
    <col min="15366" max="15366" width="24.7109375" style="5" customWidth="1"/>
    <col min="15367" max="15369" width="22" style="5" customWidth="1"/>
    <col min="15370" max="15370" width="21.85546875" style="5" customWidth="1"/>
    <col min="15371" max="15371" width="19.7109375" style="5" customWidth="1"/>
    <col min="15372" max="15573" width="9" style="5" customWidth="1"/>
    <col min="15574" max="15574" width="12.42578125" style="5" customWidth="1"/>
    <col min="15575" max="15575" width="44.140625" style="5" customWidth="1"/>
    <col min="15576" max="15578" width="16.7109375" style="5"/>
    <col min="15579" max="15579" width="12.42578125" style="5" customWidth="1"/>
    <col min="15580" max="15580" width="44.140625" style="5" customWidth="1"/>
    <col min="15581" max="15581" width="21.7109375" style="5" customWidth="1"/>
    <col min="15582" max="15585" width="21" style="5" bestFit="1" customWidth="1"/>
    <col min="15586" max="15586" width="17.5703125" style="5" bestFit="1" customWidth="1"/>
    <col min="15587" max="15588" width="16.42578125" style="5" bestFit="1" customWidth="1"/>
    <col min="15589" max="15589" width="16.7109375" style="5" customWidth="1"/>
    <col min="15590" max="15590" width="16.42578125" style="5" bestFit="1" customWidth="1"/>
    <col min="15591" max="15591" width="13.28515625" style="5" customWidth="1"/>
    <col min="15592" max="15596" width="9.85546875" style="5" bestFit="1" customWidth="1"/>
    <col min="15597" max="15611" width="17.7109375" style="5" customWidth="1"/>
    <col min="15612" max="15613" width="25.28515625" style="5" customWidth="1"/>
    <col min="15614" max="15614" width="23" style="5" bestFit="1" customWidth="1"/>
    <col min="15615" max="15615" width="22.28515625" style="5" bestFit="1" customWidth="1"/>
    <col min="15616" max="15616" width="23" style="5" bestFit="1" customWidth="1"/>
    <col min="15617" max="15617" width="24.28515625" style="5" bestFit="1" customWidth="1"/>
    <col min="15618" max="15618" width="23" style="5" bestFit="1" customWidth="1"/>
    <col min="15619" max="15620" width="22.28515625" style="5" bestFit="1" customWidth="1"/>
    <col min="15621" max="15621" width="20.7109375" style="5" bestFit="1" customWidth="1"/>
    <col min="15622" max="15622" width="24.7109375" style="5" customWidth="1"/>
    <col min="15623" max="15625" width="22" style="5" customWidth="1"/>
    <col min="15626" max="15626" width="21.85546875" style="5" customWidth="1"/>
    <col min="15627" max="15627" width="19.7109375" style="5" customWidth="1"/>
    <col min="15628" max="15829" width="9" style="5" customWidth="1"/>
    <col min="15830" max="15830" width="12.42578125" style="5" customWidth="1"/>
    <col min="15831" max="15831" width="44.140625" style="5" customWidth="1"/>
    <col min="15832" max="15834" width="16.7109375" style="5"/>
    <col min="15835" max="15835" width="12.42578125" style="5" customWidth="1"/>
    <col min="15836" max="15836" width="44.140625" style="5" customWidth="1"/>
    <col min="15837" max="15837" width="21.7109375" style="5" customWidth="1"/>
    <col min="15838" max="15841" width="21" style="5" bestFit="1" customWidth="1"/>
    <col min="15842" max="15842" width="17.5703125" style="5" bestFit="1" customWidth="1"/>
    <col min="15843" max="15844" width="16.42578125" style="5" bestFit="1" customWidth="1"/>
    <col min="15845" max="15845" width="16.7109375" style="5" customWidth="1"/>
    <col min="15846" max="15846" width="16.42578125" style="5" bestFit="1" customWidth="1"/>
    <col min="15847" max="15847" width="13.28515625" style="5" customWidth="1"/>
    <col min="15848" max="15852" width="9.85546875" style="5" bestFit="1" customWidth="1"/>
    <col min="15853" max="15867" width="17.7109375" style="5" customWidth="1"/>
    <col min="15868" max="15869" width="25.28515625" style="5" customWidth="1"/>
    <col min="15870" max="15870" width="23" style="5" bestFit="1" customWidth="1"/>
    <col min="15871" max="15871" width="22.28515625" style="5" bestFit="1" customWidth="1"/>
    <col min="15872" max="15872" width="23" style="5" bestFit="1" customWidth="1"/>
    <col min="15873" max="15873" width="24.28515625" style="5" bestFit="1" customWidth="1"/>
    <col min="15874" max="15874" width="23" style="5" bestFit="1" customWidth="1"/>
    <col min="15875" max="15876" width="22.28515625" style="5" bestFit="1" customWidth="1"/>
    <col min="15877" max="15877" width="20.7109375" style="5" bestFit="1" customWidth="1"/>
    <col min="15878" max="15878" width="24.7109375" style="5" customWidth="1"/>
    <col min="15879" max="15881" width="22" style="5" customWidth="1"/>
    <col min="15882" max="15882" width="21.85546875" style="5" customWidth="1"/>
    <col min="15883" max="15883" width="19.7109375" style="5" customWidth="1"/>
    <col min="15884" max="16085" width="9" style="5" customWidth="1"/>
    <col min="16086" max="16086" width="12.42578125" style="5" customWidth="1"/>
    <col min="16087" max="16087" width="44.140625" style="5" customWidth="1"/>
    <col min="16088" max="16090" width="16.7109375" style="5"/>
    <col min="16091" max="16091" width="12.42578125" style="5" customWidth="1"/>
    <col min="16092" max="16092" width="44.140625" style="5" customWidth="1"/>
    <col min="16093" max="16093" width="21.7109375" style="5" customWidth="1"/>
    <col min="16094" max="16097" width="21" style="5" bestFit="1" customWidth="1"/>
    <col min="16098" max="16098" width="17.5703125" style="5" bestFit="1" customWidth="1"/>
    <col min="16099" max="16100" width="16.42578125" style="5" bestFit="1" customWidth="1"/>
    <col min="16101" max="16101" width="16.7109375" style="5" customWidth="1"/>
    <col min="16102" max="16102" width="16.42578125" style="5" bestFit="1" customWidth="1"/>
    <col min="16103" max="16103" width="13.28515625" style="5" customWidth="1"/>
    <col min="16104" max="16108" width="9.85546875" style="5" bestFit="1" customWidth="1"/>
    <col min="16109" max="16123" width="17.7109375" style="5" customWidth="1"/>
    <col min="16124" max="16125" width="25.28515625" style="5" customWidth="1"/>
    <col min="16126" max="16126" width="23" style="5" bestFit="1" customWidth="1"/>
    <col min="16127" max="16127" width="22.28515625" style="5" bestFit="1" customWidth="1"/>
    <col min="16128" max="16128" width="23" style="5" bestFit="1" customWidth="1"/>
    <col min="16129" max="16129" width="24.28515625" style="5" bestFit="1" customWidth="1"/>
    <col min="16130" max="16130" width="23" style="5" bestFit="1" customWidth="1"/>
    <col min="16131" max="16132" width="22.28515625" style="5" bestFit="1" customWidth="1"/>
    <col min="16133" max="16133" width="20.7109375" style="5" bestFit="1" customWidth="1"/>
    <col min="16134" max="16134" width="24.7109375" style="5" customWidth="1"/>
    <col min="16135" max="16137" width="22" style="5" customWidth="1"/>
    <col min="16138" max="16138" width="21.85546875" style="5" customWidth="1"/>
    <col min="16139" max="16139" width="19.7109375" style="5" customWidth="1"/>
    <col min="16140" max="16341" width="9" style="5" customWidth="1"/>
    <col min="16342" max="16342" width="12.42578125" style="5" customWidth="1"/>
    <col min="16343" max="16343" width="44.140625" style="5" customWidth="1"/>
    <col min="16344" max="16384" width="16.7109375" style="5"/>
  </cols>
  <sheetData>
    <row r="1" spans="1:218">
      <c r="A1" s="1"/>
      <c r="B1" s="2"/>
      <c r="C1" s="3"/>
      <c r="D1" s="3"/>
      <c r="E1" s="3"/>
      <c r="F1" s="3"/>
      <c r="G1" s="3"/>
      <c r="H1" s="3"/>
      <c r="I1" s="3"/>
      <c r="J1" s="3"/>
      <c r="K1" s="4"/>
      <c r="L1" s="4"/>
    </row>
    <row r="2" spans="1:218" ht="21" thickBot="1">
      <c r="A2" s="109" t="str">
        <f xml:space="preserve"> "Плановая структура полезного отпуска электрической энергии (мощности) по группам потребителей за 2022 год."</f>
        <v>Плановая структура полезного отпуска электрической энергии (мощности) по группам потребителей за 2022 год.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18" s="6" customFormat="1">
      <c r="A3" s="110" t="s">
        <v>44</v>
      </c>
      <c r="B3" s="111"/>
      <c r="C3" s="112" t="s">
        <v>48</v>
      </c>
      <c r="D3" s="112"/>
      <c r="E3" s="112"/>
      <c r="F3" s="112"/>
      <c r="G3" s="112"/>
      <c r="H3" s="112"/>
      <c r="I3" s="112"/>
      <c r="J3" s="112"/>
      <c r="K3" s="112"/>
      <c r="L3" s="113"/>
    </row>
    <row r="4" spans="1:218">
      <c r="A4" s="114" t="s">
        <v>0</v>
      </c>
      <c r="B4" s="115"/>
      <c r="C4" s="116" t="s">
        <v>50</v>
      </c>
      <c r="D4" s="117"/>
      <c r="E4" s="117"/>
      <c r="F4" s="117"/>
      <c r="G4" s="117"/>
      <c r="H4" s="117"/>
      <c r="I4" s="117"/>
      <c r="J4" s="117"/>
      <c r="K4" s="117"/>
      <c r="L4" s="118"/>
    </row>
    <row r="5" spans="1:218" ht="15.75" customHeight="1">
      <c r="A5" s="103" t="s">
        <v>1</v>
      </c>
      <c r="B5" s="104" t="s">
        <v>2</v>
      </c>
      <c r="C5" s="106" t="s">
        <v>45</v>
      </c>
      <c r="D5" s="106"/>
      <c r="E5" s="106"/>
      <c r="F5" s="106"/>
      <c r="G5" s="106"/>
      <c r="H5" s="106" t="s">
        <v>46</v>
      </c>
      <c r="I5" s="106"/>
      <c r="J5" s="106"/>
      <c r="K5" s="106"/>
      <c r="L5" s="107"/>
    </row>
    <row r="6" spans="1:218" ht="31.5">
      <c r="A6" s="103"/>
      <c r="B6" s="105"/>
      <c r="C6" s="7" t="s">
        <v>3</v>
      </c>
      <c r="D6" s="7" t="s">
        <v>4</v>
      </c>
      <c r="E6" s="8" t="s">
        <v>5</v>
      </c>
      <c r="F6" s="8" t="s">
        <v>6</v>
      </c>
      <c r="G6" s="7" t="s">
        <v>7</v>
      </c>
      <c r="H6" s="7" t="s">
        <v>3</v>
      </c>
      <c r="I6" s="7" t="s">
        <v>4</v>
      </c>
      <c r="J6" s="8" t="s">
        <v>5</v>
      </c>
      <c r="K6" s="8" t="s">
        <v>6</v>
      </c>
      <c r="L6" s="9" t="s">
        <v>7</v>
      </c>
    </row>
    <row r="7" spans="1:218" s="12" customFormat="1">
      <c r="A7" s="10">
        <v>1</v>
      </c>
      <c r="B7" s="11">
        <v>2</v>
      </c>
      <c r="C7" s="46">
        <f t="shared" ref="C7:L7" si="0">B7+1</f>
        <v>3</v>
      </c>
      <c r="D7" s="46">
        <f t="shared" si="0"/>
        <v>4</v>
      </c>
      <c r="E7" s="46">
        <f t="shared" si="0"/>
        <v>5</v>
      </c>
      <c r="F7" s="46">
        <f t="shared" si="0"/>
        <v>6</v>
      </c>
      <c r="G7" s="46">
        <f t="shared" si="0"/>
        <v>7</v>
      </c>
      <c r="H7" s="46">
        <f t="shared" si="0"/>
        <v>8</v>
      </c>
      <c r="I7" s="46">
        <f t="shared" si="0"/>
        <v>9</v>
      </c>
      <c r="J7" s="46">
        <f t="shared" si="0"/>
        <v>10</v>
      </c>
      <c r="K7" s="46">
        <f t="shared" si="0"/>
        <v>11</v>
      </c>
      <c r="L7" s="47">
        <f t="shared" si="0"/>
        <v>12</v>
      </c>
    </row>
    <row r="8" spans="1:218" s="14" customFormat="1">
      <c r="A8" s="44">
        <v>1</v>
      </c>
      <c r="B8" s="67" t="s">
        <v>8</v>
      </c>
      <c r="C8" s="87">
        <f>SUM(D8:G8)</f>
        <v>76.995573765000003</v>
      </c>
      <c r="D8" s="87">
        <f>D9+D10+D11+D12</f>
        <v>0</v>
      </c>
      <c r="E8" s="87">
        <f t="shared" ref="E8:F8" si="1">E9+E10+E11+E12</f>
        <v>0</v>
      </c>
      <c r="F8" s="87">
        <f t="shared" si="1"/>
        <v>29.432145875000003</v>
      </c>
      <c r="G8" s="87">
        <f>G9+G10+G11+G12</f>
        <v>47.56342789</v>
      </c>
      <c r="H8" s="87">
        <f>SUM(I8:L8)</f>
        <v>25.665191255</v>
      </c>
      <c r="I8" s="87">
        <f>I9+I10+I11+I12</f>
        <v>0</v>
      </c>
      <c r="J8" s="87">
        <f t="shared" ref="J8:L8" si="2">J9+J10+J11+J12</f>
        <v>0</v>
      </c>
      <c r="K8" s="87">
        <f t="shared" si="2"/>
        <v>9.8107152916666678</v>
      </c>
      <c r="L8" s="88">
        <f t="shared" si="2"/>
        <v>15.854475963333332</v>
      </c>
      <c r="M8" s="74"/>
      <c r="N8" s="74"/>
      <c r="O8" s="74"/>
      <c r="P8" s="74"/>
      <c r="Q8" s="74"/>
      <c r="R8" s="74"/>
      <c r="S8" s="74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</row>
    <row r="9" spans="1:218" s="16" customFormat="1">
      <c r="A9" s="15" t="s">
        <v>9</v>
      </c>
      <c r="B9" s="68" t="s">
        <v>10</v>
      </c>
      <c r="C9" s="89">
        <f t="shared" ref="C9:C12" si="3">SUM(D9:G9)</f>
        <v>71.682100765000001</v>
      </c>
      <c r="D9" s="89"/>
      <c r="E9" s="89"/>
      <c r="F9" s="89">
        <v>27.403831875000002</v>
      </c>
      <c r="G9" s="89">
        <f>44.05787489+0.220394</f>
        <v>44.27826889</v>
      </c>
      <c r="H9" s="89">
        <f t="shared" ref="H9:H12" si="4">SUM(I9:L9)</f>
        <v>23.894033588333333</v>
      </c>
      <c r="I9" s="89"/>
      <c r="J9" s="89"/>
      <c r="K9" s="89">
        <f>F9/3000*1000</f>
        <v>9.1346106250000005</v>
      </c>
      <c r="L9" s="90">
        <f>G9/3000*1000</f>
        <v>14.759422963333332</v>
      </c>
      <c r="M9" s="74"/>
      <c r="N9" s="74"/>
      <c r="O9" s="74"/>
      <c r="P9" s="74"/>
      <c r="Q9" s="74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</row>
    <row r="10" spans="1:218" s="16" customFormat="1">
      <c r="A10" s="15" t="s">
        <v>11</v>
      </c>
      <c r="B10" s="68" t="s">
        <v>12</v>
      </c>
      <c r="C10" s="89">
        <f t="shared" si="3"/>
        <v>0</v>
      </c>
      <c r="D10" s="89"/>
      <c r="E10" s="89"/>
      <c r="F10" s="89">
        <v>0</v>
      </c>
      <c r="G10" s="89">
        <v>0</v>
      </c>
      <c r="H10" s="89">
        <f t="shared" si="4"/>
        <v>0</v>
      </c>
      <c r="I10" s="89"/>
      <c r="J10" s="89"/>
      <c r="K10" s="89"/>
      <c r="L10" s="90">
        <f>G10/3000*1000</f>
        <v>0</v>
      </c>
      <c r="M10" s="74"/>
      <c r="N10" s="74"/>
      <c r="O10" s="74"/>
      <c r="P10" s="74"/>
      <c r="Q10" s="74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</row>
    <row r="11" spans="1:218" s="16" customFormat="1">
      <c r="A11" s="15" t="s">
        <v>13</v>
      </c>
      <c r="B11" s="68" t="s">
        <v>14</v>
      </c>
      <c r="C11" s="89">
        <f t="shared" si="3"/>
        <v>5.3134730000000001</v>
      </c>
      <c r="D11" s="89"/>
      <c r="E11" s="89"/>
      <c r="F11" s="89">
        <v>2.028314</v>
      </c>
      <c r="G11" s="89">
        <v>3.2851590000000002</v>
      </c>
      <c r="H11" s="89">
        <f t="shared" si="4"/>
        <v>1.7711576666666666</v>
      </c>
      <c r="I11" s="89"/>
      <c r="J11" s="89"/>
      <c r="K11" s="89">
        <f>F11/3000*1000</f>
        <v>0.67610466666666658</v>
      </c>
      <c r="L11" s="90">
        <f>G11/3000*1000</f>
        <v>1.0950530000000001</v>
      </c>
      <c r="M11" s="74"/>
      <c r="N11" s="74"/>
      <c r="O11" s="74"/>
      <c r="P11" s="74"/>
      <c r="Q11" s="74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</row>
    <row r="12" spans="1:218" s="19" customFormat="1">
      <c r="A12" s="15" t="s">
        <v>15</v>
      </c>
      <c r="B12" s="68" t="s">
        <v>16</v>
      </c>
      <c r="C12" s="89">
        <f t="shared" si="3"/>
        <v>0</v>
      </c>
      <c r="D12" s="89">
        <v>0</v>
      </c>
      <c r="E12" s="89">
        <v>0</v>
      </c>
      <c r="F12" s="89"/>
      <c r="G12" s="89">
        <v>0</v>
      </c>
      <c r="H12" s="89">
        <f t="shared" si="4"/>
        <v>0</v>
      </c>
      <c r="I12" s="89"/>
      <c r="J12" s="89"/>
      <c r="K12" s="89"/>
      <c r="L12" s="90"/>
      <c r="M12" s="74"/>
      <c r="N12" s="74"/>
      <c r="O12" s="74"/>
      <c r="P12" s="74"/>
      <c r="Q12" s="74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</row>
    <row r="13" spans="1:218" s="23" customFormat="1" ht="37.5" customHeight="1">
      <c r="A13" s="36" t="s">
        <v>17</v>
      </c>
      <c r="B13" s="37" t="s">
        <v>20</v>
      </c>
      <c r="C13" s="91">
        <f t="shared" ref="C13:C35" si="5">D13+E13+F13+G13</f>
        <v>77.278782037000013</v>
      </c>
      <c r="D13" s="91">
        <f>D14+D30</f>
        <v>0</v>
      </c>
      <c r="E13" s="91">
        <f>E14+E30</f>
        <v>0</v>
      </c>
      <c r="F13" s="91">
        <f>F14+F30</f>
        <v>0</v>
      </c>
      <c r="G13" s="91">
        <f>G14+G30</f>
        <v>77.278782037000013</v>
      </c>
      <c r="H13" s="91">
        <f t="shared" ref="H13:H35" si="6">I13+J13+K13+L13</f>
        <v>25.759594012333338</v>
      </c>
      <c r="I13" s="91">
        <f>I14+I30</f>
        <v>0</v>
      </c>
      <c r="J13" s="91">
        <f>J14+J30</f>
        <v>0</v>
      </c>
      <c r="K13" s="91">
        <f>K14+K30</f>
        <v>0</v>
      </c>
      <c r="L13" s="91">
        <f>L14+L30</f>
        <v>25.759594012333338</v>
      </c>
      <c r="M13" s="75"/>
      <c r="N13" s="81"/>
      <c r="O13" s="24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</row>
    <row r="14" spans="1:218" s="25" customFormat="1">
      <c r="A14" s="38" t="s">
        <v>18</v>
      </c>
      <c r="B14" s="69" t="s">
        <v>30</v>
      </c>
      <c r="C14" s="91">
        <f t="shared" si="5"/>
        <v>77.278782037000013</v>
      </c>
      <c r="D14" s="91">
        <f>D15+D20+D25</f>
        <v>0</v>
      </c>
      <c r="E14" s="91">
        <f>E15+E20+E25</f>
        <v>0</v>
      </c>
      <c r="F14" s="91">
        <f>F15+F20+F25</f>
        <v>0</v>
      </c>
      <c r="G14" s="91">
        <f>G15+G20+G25</f>
        <v>77.278782037000013</v>
      </c>
      <c r="H14" s="91">
        <f t="shared" si="6"/>
        <v>25.759594012333338</v>
      </c>
      <c r="I14" s="91">
        <f>I15+I20+I25</f>
        <v>0</v>
      </c>
      <c r="J14" s="91">
        <f>J15+J20+J25</f>
        <v>0</v>
      </c>
      <c r="K14" s="91">
        <f>K15+K20+K25</f>
        <v>0</v>
      </c>
      <c r="L14" s="91">
        <f>L15+L20+L25</f>
        <v>25.759594012333338</v>
      </c>
      <c r="M14" s="79"/>
      <c r="N14" s="80"/>
      <c r="O14" s="24"/>
      <c r="P14" s="72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</row>
    <row r="15" spans="1:218" s="25" customFormat="1">
      <c r="A15" s="39" t="s">
        <v>28</v>
      </c>
      <c r="B15" s="40" t="s">
        <v>31</v>
      </c>
      <c r="C15" s="92">
        <f t="shared" si="5"/>
        <v>41.227981681000003</v>
      </c>
      <c r="D15" s="92">
        <f>D16+D17</f>
        <v>0</v>
      </c>
      <c r="E15" s="92">
        <f>E16+E17</f>
        <v>0</v>
      </c>
      <c r="F15" s="92">
        <f>F16+F17</f>
        <v>0</v>
      </c>
      <c r="G15" s="92">
        <f>G16+G17</f>
        <v>41.227981681000003</v>
      </c>
      <c r="H15" s="92">
        <f t="shared" si="6"/>
        <v>13.742660560333334</v>
      </c>
      <c r="I15" s="92">
        <f>I16+I17</f>
        <v>0</v>
      </c>
      <c r="J15" s="92">
        <f>J16+J17</f>
        <v>0</v>
      </c>
      <c r="K15" s="92">
        <f>K16+K17</f>
        <v>0</v>
      </c>
      <c r="L15" s="90">
        <f>G15/3000*1000</f>
        <v>13.742660560333334</v>
      </c>
      <c r="M15" s="24"/>
      <c r="N15" s="72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</row>
    <row r="16" spans="1:218" s="25" customFormat="1">
      <c r="A16" s="41"/>
      <c r="B16" s="40" t="s">
        <v>21</v>
      </c>
      <c r="C16" s="93">
        <f t="shared" si="5"/>
        <v>19.377621000000001</v>
      </c>
      <c r="D16" s="94">
        <v>0</v>
      </c>
      <c r="E16" s="94">
        <v>0</v>
      </c>
      <c r="F16" s="94"/>
      <c r="G16" s="95">
        <f>19.377621</f>
        <v>19.377621000000001</v>
      </c>
      <c r="H16" s="93">
        <f t="shared" si="6"/>
        <v>6.459207000000001</v>
      </c>
      <c r="I16" s="94">
        <v>0</v>
      </c>
      <c r="J16" s="94"/>
      <c r="K16" s="94"/>
      <c r="L16" s="90">
        <f>G16/3000*1000</f>
        <v>6.459207000000001</v>
      </c>
      <c r="M16" s="24"/>
      <c r="N16" s="72"/>
      <c r="O16" s="24"/>
      <c r="P16" s="72"/>
      <c r="Q16" s="72"/>
      <c r="R16" s="72"/>
      <c r="S16" s="72"/>
      <c r="T16" s="72"/>
      <c r="U16" s="72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</row>
    <row r="17" spans="1:218" s="25" customFormat="1">
      <c r="A17" s="41"/>
      <c r="B17" s="70" t="s">
        <v>22</v>
      </c>
      <c r="C17" s="96">
        <f t="shared" si="5"/>
        <v>21.850360681000002</v>
      </c>
      <c r="D17" s="96">
        <v>0</v>
      </c>
      <c r="E17" s="96">
        <v>0</v>
      </c>
      <c r="F17" s="96">
        <f>F18+F19</f>
        <v>0</v>
      </c>
      <c r="G17" s="96">
        <f>G18+G19</f>
        <v>21.850360681000002</v>
      </c>
      <c r="H17" s="96">
        <f t="shared" si="6"/>
        <v>7.2834535603333341</v>
      </c>
      <c r="I17" s="96">
        <f>I18+I19+I21</f>
        <v>0</v>
      </c>
      <c r="J17" s="96">
        <f>J18+J19+J21</f>
        <v>0</v>
      </c>
      <c r="K17" s="92">
        <f>K18+K19</f>
        <v>0</v>
      </c>
      <c r="L17" s="97">
        <f>L18+L19</f>
        <v>7.2834535603333341</v>
      </c>
      <c r="M17" s="24"/>
      <c r="N17" s="72"/>
      <c r="O17" s="24"/>
      <c r="P17" s="72"/>
      <c r="Q17" s="72"/>
      <c r="R17" s="72"/>
      <c r="S17" s="72"/>
      <c r="T17" s="72"/>
      <c r="U17" s="72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</row>
    <row r="18" spans="1:218" s="25" customFormat="1">
      <c r="A18" s="42"/>
      <c r="B18" s="71" t="s">
        <v>32</v>
      </c>
      <c r="C18" s="98">
        <f t="shared" si="5"/>
        <v>14.225728310000001</v>
      </c>
      <c r="D18" s="94">
        <v>0</v>
      </c>
      <c r="E18" s="94">
        <v>0</v>
      </c>
      <c r="F18" s="94"/>
      <c r="G18" s="95">
        <f>14.22672831-0.001</f>
        <v>14.225728310000001</v>
      </c>
      <c r="H18" s="98">
        <v>22.493000000000002</v>
      </c>
      <c r="I18" s="94">
        <v>0</v>
      </c>
      <c r="J18" s="94">
        <v>0</v>
      </c>
      <c r="K18" s="94"/>
      <c r="L18" s="90">
        <f t="shared" ref="L18:L19" si="7">G18/3000*1000</f>
        <v>4.741909436666667</v>
      </c>
      <c r="M18" s="24"/>
      <c r="N18" s="72"/>
      <c r="O18" s="24"/>
      <c r="P18" s="72"/>
      <c r="Q18" s="72"/>
      <c r="R18" s="72"/>
      <c r="S18" s="72"/>
      <c r="T18" s="72"/>
      <c r="U18" s="72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</row>
    <row r="19" spans="1:218" s="25" customFormat="1">
      <c r="A19" s="42"/>
      <c r="B19" s="71" t="s">
        <v>33</v>
      </c>
      <c r="C19" s="98">
        <f t="shared" si="5"/>
        <v>7.6246323710000006</v>
      </c>
      <c r="D19" s="94">
        <v>0</v>
      </c>
      <c r="E19" s="94">
        <v>0</v>
      </c>
      <c r="F19" s="94"/>
      <c r="G19" s="95">
        <f>5.867729329+1.756903042</f>
        <v>7.6246323710000006</v>
      </c>
      <c r="H19" s="98">
        <v>10.007</v>
      </c>
      <c r="I19" s="94">
        <v>0</v>
      </c>
      <c r="J19" s="94">
        <v>0</v>
      </c>
      <c r="K19" s="94"/>
      <c r="L19" s="90">
        <f t="shared" si="7"/>
        <v>2.5415441236666672</v>
      </c>
      <c r="M19" s="24"/>
      <c r="N19" s="72"/>
      <c r="O19" s="24"/>
      <c r="P19" s="72"/>
      <c r="Q19" s="72"/>
      <c r="R19" s="72"/>
      <c r="S19" s="72"/>
      <c r="T19" s="72"/>
      <c r="U19" s="72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</row>
    <row r="20" spans="1:218" s="25" customFormat="1" ht="50.25" customHeight="1">
      <c r="A20" s="38" t="s">
        <v>29</v>
      </c>
      <c r="B20" s="43" t="s">
        <v>34</v>
      </c>
      <c r="C20" s="91">
        <f t="shared" si="5"/>
        <v>35.735993667999999</v>
      </c>
      <c r="D20" s="91">
        <f>D21+D22</f>
        <v>0</v>
      </c>
      <c r="E20" s="91">
        <f>E21+E22</f>
        <v>0</v>
      </c>
      <c r="F20" s="91">
        <f>F21+F22</f>
        <v>0</v>
      </c>
      <c r="G20" s="91">
        <f>G21+G22</f>
        <v>35.735993667999999</v>
      </c>
      <c r="H20" s="91">
        <f t="shared" si="6"/>
        <v>11.911997889333334</v>
      </c>
      <c r="I20" s="91">
        <f>I21+I22</f>
        <v>0</v>
      </c>
      <c r="J20" s="91">
        <f>J21+J22</f>
        <v>0</v>
      </c>
      <c r="K20" s="91">
        <f>K21+K22</f>
        <v>0</v>
      </c>
      <c r="L20" s="91">
        <f>L21+L22</f>
        <v>11.911997889333334</v>
      </c>
      <c r="M20" s="24"/>
      <c r="N20" s="72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</row>
    <row r="21" spans="1:218" s="25" customFormat="1">
      <c r="A21" s="41"/>
      <c r="B21" s="40" t="s">
        <v>21</v>
      </c>
      <c r="C21" s="93">
        <f t="shared" si="5"/>
        <v>9.291358679</v>
      </c>
      <c r="D21" s="94">
        <v>0</v>
      </c>
      <c r="E21" s="94">
        <v>0</v>
      </c>
      <c r="F21" s="94"/>
      <c r="G21" s="95">
        <v>9.291358679</v>
      </c>
      <c r="H21" s="93">
        <f t="shared" si="6"/>
        <v>3.0971195596666665</v>
      </c>
      <c r="I21" s="94">
        <v>0</v>
      </c>
      <c r="J21" s="94">
        <v>0</v>
      </c>
      <c r="K21" s="94"/>
      <c r="L21" s="90">
        <f>G21/3000*1000</f>
        <v>3.0971195596666665</v>
      </c>
      <c r="M21" s="24"/>
      <c r="N21" s="72"/>
      <c r="O21" s="24"/>
      <c r="P21" s="24"/>
      <c r="Q21" s="72"/>
      <c r="R21" s="72"/>
      <c r="S21" s="72"/>
      <c r="T21" s="72"/>
      <c r="U21" s="72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</row>
    <row r="22" spans="1:218" s="25" customFormat="1">
      <c r="A22" s="41"/>
      <c r="B22" s="70" t="s">
        <v>22</v>
      </c>
      <c r="C22" s="96">
        <f t="shared" si="5"/>
        <v>26.444634989000001</v>
      </c>
      <c r="D22" s="96">
        <v>0</v>
      </c>
      <c r="E22" s="96">
        <v>0</v>
      </c>
      <c r="F22" s="96">
        <f>F23+F24</f>
        <v>0</v>
      </c>
      <c r="G22" s="96">
        <f>G23+G24</f>
        <v>26.444634989000001</v>
      </c>
      <c r="H22" s="96">
        <f t="shared" si="6"/>
        <v>8.8148783296666675</v>
      </c>
      <c r="I22" s="96">
        <f>I23+I24+I26</f>
        <v>0</v>
      </c>
      <c r="J22" s="96">
        <f>J23+J24+J26</f>
        <v>0</v>
      </c>
      <c r="K22" s="92">
        <f>K23+K24</f>
        <v>0</v>
      </c>
      <c r="L22" s="90">
        <f>G22/3000*1000</f>
        <v>8.8148783296666675</v>
      </c>
      <c r="M22" s="24"/>
      <c r="N22" s="72"/>
      <c r="O22" s="24"/>
      <c r="P22" s="24"/>
      <c r="Q22" s="72"/>
      <c r="R22" s="72"/>
      <c r="S22" s="72"/>
      <c r="T22" s="72"/>
      <c r="U22" s="72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</row>
    <row r="23" spans="1:218" s="25" customFormat="1">
      <c r="A23" s="42"/>
      <c r="B23" s="71" t="s">
        <v>32</v>
      </c>
      <c r="C23" s="98">
        <f t="shared" si="5"/>
        <v>18.012587438000001</v>
      </c>
      <c r="D23" s="94">
        <v>0</v>
      </c>
      <c r="E23" s="94">
        <v>0</v>
      </c>
      <c r="F23" s="94"/>
      <c r="G23" s="95">
        <f>16.275383485+1.737203953</f>
        <v>18.012587438000001</v>
      </c>
      <c r="H23" s="98">
        <v>88.89500000000001</v>
      </c>
      <c r="I23" s="94">
        <v>0</v>
      </c>
      <c r="J23" s="94">
        <v>0</v>
      </c>
      <c r="K23" s="94"/>
      <c r="L23" s="90">
        <f t="shared" ref="L23:L24" si="8">G23/3000*1000</f>
        <v>6.0041958126666666</v>
      </c>
      <c r="M23" s="26"/>
      <c r="N23" s="72"/>
      <c r="O23" s="24"/>
      <c r="P23" s="24"/>
      <c r="Q23" s="72"/>
      <c r="R23" s="72"/>
      <c r="S23" s="72"/>
      <c r="T23" s="72"/>
      <c r="U23" s="72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</row>
    <row r="24" spans="1:218" s="25" customFormat="1">
      <c r="A24" s="42"/>
      <c r="B24" s="71" t="s">
        <v>33</v>
      </c>
      <c r="C24" s="98">
        <f t="shared" si="5"/>
        <v>8.4320475510000001</v>
      </c>
      <c r="D24" s="94">
        <v>0</v>
      </c>
      <c r="E24" s="94">
        <v>0</v>
      </c>
      <c r="F24" s="94"/>
      <c r="G24" s="95">
        <f>7.273912551+1.158135</f>
        <v>8.4320475510000001</v>
      </c>
      <c r="H24" s="98">
        <v>39.615000000000002</v>
      </c>
      <c r="I24" s="94">
        <v>0</v>
      </c>
      <c r="J24" s="94">
        <v>0</v>
      </c>
      <c r="K24" s="94"/>
      <c r="L24" s="90">
        <f t="shared" si="8"/>
        <v>2.810682517</v>
      </c>
      <c r="M24" s="24"/>
      <c r="N24" s="72"/>
      <c r="O24" s="24"/>
      <c r="P24" s="24"/>
      <c r="Q24" s="72"/>
      <c r="R24" s="72"/>
      <c r="S24" s="72"/>
      <c r="T24" s="72"/>
      <c r="U24" s="72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</row>
    <row r="25" spans="1:218" s="27" customFormat="1">
      <c r="A25" s="38" t="s">
        <v>35</v>
      </c>
      <c r="B25" s="43" t="s">
        <v>36</v>
      </c>
      <c r="C25" s="91">
        <f t="shared" si="5"/>
        <v>0.314806688</v>
      </c>
      <c r="D25" s="91">
        <f>D26+D27</f>
        <v>0</v>
      </c>
      <c r="E25" s="91">
        <f>E26+E27</f>
        <v>0</v>
      </c>
      <c r="F25" s="91">
        <f>F26+F27</f>
        <v>0</v>
      </c>
      <c r="G25" s="91">
        <f>G26+G27</f>
        <v>0.314806688</v>
      </c>
      <c r="H25" s="91">
        <f t="shared" ref="H25" si="9">I25+J25+K25+L25</f>
        <v>0.10493556266666668</v>
      </c>
      <c r="I25" s="91">
        <f>I26+I27</f>
        <v>0</v>
      </c>
      <c r="J25" s="91">
        <f>J26+J27</f>
        <v>0</v>
      </c>
      <c r="K25" s="91">
        <f>K26+K27</f>
        <v>0</v>
      </c>
      <c r="L25" s="91">
        <f>L26+L27</f>
        <v>0.10493556266666668</v>
      </c>
      <c r="M25" s="26"/>
      <c r="N25" s="72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</row>
    <row r="26" spans="1:218" s="25" customFormat="1">
      <c r="A26" s="41"/>
      <c r="B26" s="40" t="s">
        <v>21</v>
      </c>
      <c r="C26" s="93">
        <f t="shared" si="5"/>
        <v>0.130515205</v>
      </c>
      <c r="D26" s="94">
        <v>0</v>
      </c>
      <c r="E26" s="94">
        <v>0</v>
      </c>
      <c r="F26" s="94"/>
      <c r="G26" s="95">
        <v>0.130515205</v>
      </c>
      <c r="H26" s="93">
        <f t="shared" si="6"/>
        <v>4.3505068333333334E-2</v>
      </c>
      <c r="I26" s="94">
        <v>0</v>
      </c>
      <c r="J26" s="94">
        <v>0</v>
      </c>
      <c r="K26" s="94"/>
      <c r="L26" s="90">
        <f>G26/3000*1000</f>
        <v>4.3505068333333334E-2</v>
      </c>
      <c r="M26" s="24"/>
      <c r="N26" s="72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</row>
    <row r="27" spans="1:218" s="25" customFormat="1">
      <c r="A27" s="41"/>
      <c r="B27" s="40" t="s">
        <v>37</v>
      </c>
      <c r="C27" s="96">
        <f t="shared" si="5"/>
        <v>0.18429148299999998</v>
      </c>
      <c r="D27" s="96">
        <v>0</v>
      </c>
      <c r="E27" s="96">
        <v>0</v>
      </c>
      <c r="F27" s="96">
        <f>F28+F29</f>
        <v>0</v>
      </c>
      <c r="G27" s="96">
        <f>G28+G29</f>
        <v>0.18429148299999998</v>
      </c>
      <c r="H27" s="96">
        <f t="shared" si="6"/>
        <v>6.1430494333333335E-2</v>
      </c>
      <c r="I27" s="96">
        <f>I28+I29+I31</f>
        <v>0</v>
      </c>
      <c r="J27" s="96">
        <f>J28+J29+J31</f>
        <v>0</v>
      </c>
      <c r="K27" s="92">
        <f>K28+K29</f>
        <v>0</v>
      </c>
      <c r="L27" s="97">
        <f>L28+L29</f>
        <v>6.1430494333333335E-2</v>
      </c>
      <c r="M27" s="24"/>
      <c r="N27" s="72"/>
      <c r="O27" s="24"/>
      <c r="P27" s="24"/>
      <c r="Q27" s="72"/>
      <c r="R27" s="72"/>
      <c r="S27" s="72"/>
      <c r="T27" s="72"/>
      <c r="U27" s="72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</row>
    <row r="28" spans="1:218" s="27" customFormat="1">
      <c r="A28" s="42"/>
      <c r="B28" s="71" t="s">
        <v>32</v>
      </c>
      <c r="C28" s="98">
        <f t="shared" si="5"/>
        <v>0.104506221</v>
      </c>
      <c r="D28" s="94">
        <v>0</v>
      </c>
      <c r="E28" s="94">
        <v>0</v>
      </c>
      <c r="F28" s="94"/>
      <c r="G28" s="95">
        <v>0.104506221</v>
      </c>
      <c r="H28" s="98">
        <v>4.9380000000000006</v>
      </c>
      <c r="I28" s="94">
        <v>0</v>
      </c>
      <c r="J28" s="94">
        <v>0</v>
      </c>
      <c r="K28" s="94"/>
      <c r="L28" s="90">
        <f t="shared" ref="L28:L29" si="10">G28/3000*1000</f>
        <v>3.4835406999999999E-2</v>
      </c>
      <c r="M28" s="26"/>
      <c r="N28" s="72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</row>
    <row r="29" spans="1:218" s="25" customFormat="1">
      <c r="A29" s="42"/>
      <c r="B29" s="71" t="s">
        <v>33</v>
      </c>
      <c r="C29" s="98">
        <f t="shared" si="5"/>
        <v>7.9785261999999996E-2</v>
      </c>
      <c r="D29" s="94">
        <v>0</v>
      </c>
      <c r="E29" s="94">
        <v>0</v>
      </c>
      <c r="F29" s="94"/>
      <c r="G29" s="95">
        <f>0.062394262+0.017391</f>
        <v>7.9785261999999996E-2</v>
      </c>
      <c r="H29" s="98">
        <v>2.8069999999999999</v>
      </c>
      <c r="I29" s="94">
        <v>0</v>
      </c>
      <c r="J29" s="94">
        <v>0</v>
      </c>
      <c r="K29" s="94"/>
      <c r="L29" s="90">
        <f t="shared" si="10"/>
        <v>2.6595087333333333E-2</v>
      </c>
      <c r="M29" s="24"/>
      <c r="N29" s="72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</row>
    <row r="30" spans="1:218" s="25" customFormat="1">
      <c r="A30" s="38" t="s">
        <v>19</v>
      </c>
      <c r="B30" s="43" t="s">
        <v>47</v>
      </c>
      <c r="C30" s="91">
        <f t="shared" si="5"/>
        <v>0</v>
      </c>
      <c r="D30" s="91">
        <f>D31+D32</f>
        <v>0</v>
      </c>
      <c r="E30" s="91">
        <f>E31+E32</f>
        <v>0</v>
      </c>
      <c r="F30" s="91">
        <f>F31+F32</f>
        <v>0</v>
      </c>
      <c r="G30" s="91">
        <f>G31+G32</f>
        <v>0</v>
      </c>
      <c r="H30" s="91">
        <f t="shared" si="6"/>
        <v>0</v>
      </c>
      <c r="I30" s="91">
        <f>I31+I32</f>
        <v>0</v>
      </c>
      <c r="J30" s="91">
        <f>J31+J32</f>
        <v>0</v>
      </c>
      <c r="K30" s="91">
        <f>K31+K32</f>
        <v>0</v>
      </c>
      <c r="L30" s="91">
        <f>L31+L32</f>
        <v>0</v>
      </c>
      <c r="M30" s="24"/>
      <c r="N30" s="72"/>
      <c r="O30" s="24"/>
      <c r="P30" s="24"/>
      <c r="Q30" s="72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</row>
    <row r="31" spans="1:218" s="25" customFormat="1">
      <c r="A31" s="41" t="s">
        <v>38</v>
      </c>
      <c r="B31" s="40" t="s">
        <v>21</v>
      </c>
      <c r="C31" s="93">
        <f>D31+E31+F31+G31</f>
        <v>0</v>
      </c>
      <c r="D31" s="94">
        <v>0</v>
      </c>
      <c r="E31" s="94">
        <v>0</v>
      </c>
      <c r="F31" s="94"/>
      <c r="G31" s="94"/>
      <c r="H31" s="93">
        <f t="shared" si="6"/>
        <v>0</v>
      </c>
      <c r="I31" s="94">
        <v>0</v>
      </c>
      <c r="J31" s="94">
        <v>0</v>
      </c>
      <c r="K31" s="94"/>
      <c r="L31" s="90">
        <f>G31/3000*1000</f>
        <v>0</v>
      </c>
      <c r="M31" s="24"/>
      <c r="N31" s="72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</row>
    <row r="32" spans="1:218" s="30" customFormat="1">
      <c r="A32" s="41" t="s">
        <v>39</v>
      </c>
      <c r="B32" s="40" t="s">
        <v>37</v>
      </c>
      <c r="C32" s="96">
        <f t="shared" si="5"/>
        <v>0</v>
      </c>
      <c r="D32" s="96">
        <v>0</v>
      </c>
      <c r="E32" s="96">
        <v>0</v>
      </c>
      <c r="F32" s="96">
        <f t="shared" ref="F32:G32" si="11">F33+F34</f>
        <v>0</v>
      </c>
      <c r="G32" s="96">
        <f t="shared" si="11"/>
        <v>0</v>
      </c>
      <c r="H32" s="96">
        <f t="shared" si="6"/>
        <v>0</v>
      </c>
      <c r="I32" s="96">
        <f>I33+I34</f>
        <v>0</v>
      </c>
      <c r="J32" s="96">
        <f t="shared" ref="J32:L32" si="12">J33+J34</f>
        <v>0</v>
      </c>
      <c r="K32" s="92">
        <f t="shared" si="12"/>
        <v>0</v>
      </c>
      <c r="L32" s="92">
        <f t="shared" si="12"/>
        <v>0</v>
      </c>
      <c r="M32" s="13"/>
      <c r="N32" s="72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</row>
    <row r="33" spans="1:218" s="21" customFormat="1">
      <c r="A33" s="42"/>
      <c r="B33" s="71" t="s">
        <v>32</v>
      </c>
      <c r="C33" s="98">
        <f t="shared" si="5"/>
        <v>0</v>
      </c>
      <c r="D33" s="94">
        <v>0</v>
      </c>
      <c r="E33" s="94">
        <v>0</v>
      </c>
      <c r="F33" s="94"/>
      <c r="G33" s="94"/>
      <c r="H33" s="98">
        <v>6.9160000000000004</v>
      </c>
      <c r="I33" s="94">
        <v>0</v>
      </c>
      <c r="J33" s="94">
        <v>0</v>
      </c>
      <c r="K33" s="94"/>
      <c r="L33" s="90">
        <f t="shared" ref="L33:L34" si="13">G33/3000*1000</f>
        <v>0</v>
      </c>
      <c r="M33" s="24"/>
      <c r="N33" s="72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</row>
    <row r="34" spans="1:218" s="21" customFormat="1">
      <c r="A34" s="42"/>
      <c r="B34" s="71" t="s">
        <v>33</v>
      </c>
      <c r="C34" s="98">
        <f t="shared" si="5"/>
        <v>0</v>
      </c>
      <c r="D34" s="94">
        <v>0</v>
      </c>
      <c r="E34" s="94">
        <v>0</v>
      </c>
      <c r="F34" s="94"/>
      <c r="G34" s="94"/>
      <c r="H34" s="98">
        <v>3.2829999999999999</v>
      </c>
      <c r="I34" s="94">
        <v>0</v>
      </c>
      <c r="J34" s="94">
        <v>0</v>
      </c>
      <c r="K34" s="94"/>
      <c r="L34" s="90">
        <f t="shared" si="13"/>
        <v>0</v>
      </c>
      <c r="M34" s="24"/>
      <c r="N34" s="72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</row>
    <row r="35" spans="1:218">
      <c r="A35" s="28">
        <v>5</v>
      </c>
      <c r="B35" s="29" t="s">
        <v>25</v>
      </c>
      <c r="C35" s="99">
        <f t="shared" si="5"/>
        <v>154.274355802</v>
      </c>
      <c r="D35" s="99">
        <f>SUM(D36:D40)</f>
        <v>0</v>
      </c>
      <c r="E35" s="99">
        <f>SUM(E36:E40)</f>
        <v>0</v>
      </c>
      <c r="F35" s="99">
        <f>SUM(F36:F40)</f>
        <v>29.432145875000003</v>
      </c>
      <c r="G35" s="99">
        <f>SUM(G36:G40)</f>
        <v>124.84220992700001</v>
      </c>
      <c r="H35" s="99">
        <f t="shared" si="6"/>
        <v>51.424785267333334</v>
      </c>
      <c r="I35" s="99">
        <f>SUM(I36:I40)</f>
        <v>0</v>
      </c>
      <c r="J35" s="99">
        <f>SUM(J36:J40)</f>
        <v>0</v>
      </c>
      <c r="K35" s="99">
        <f>SUM(K36:K40)</f>
        <v>9.8107152916666678</v>
      </c>
      <c r="L35" s="100">
        <f>SUM(L36:L40)</f>
        <v>41.614069975666666</v>
      </c>
    </row>
    <row r="36" spans="1:218">
      <c r="A36" s="17"/>
      <c r="B36" s="68" t="s">
        <v>40</v>
      </c>
      <c r="C36" s="89">
        <f t="shared" ref="C36:C40" si="14">SUM(D36:G36)</f>
        <v>71.682100765000001</v>
      </c>
      <c r="D36" s="89">
        <f>D9</f>
        <v>0</v>
      </c>
      <c r="E36" s="89">
        <f t="shared" ref="E36:F36" si="15">E9</f>
        <v>0</v>
      </c>
      <c r="F36" s="89">
        <f t="shared" si="15"/>
        <v>27.403831875000002</v>
      </c>
      <c r="G36" s="89">
        <f>G9</f>
        <v>44.27826889</v>
      </c>
      <c r="H36" s="54">
        <f>SUM(I36:L36)</f>
        <v>23.894033588333333</v>
      </c>
      <c r="I36" s="54">
        <f>I9</f>
        <v>0</v>
      </c>
      <c r="J36" s="54">
        <f t="shared" ref="J36:L36" si="16">J9</f>
        <v>0</v>
      </c>
      <c r="K36" s="54">
        <f t="shared" si="16"/>
        <v>9.1346106250000005</v>
      </c>
      <c r="L36" s="54">
        <f>L9</f>
        <v>14.759422963333332</v>
      </c>
      <c r="N36" s="73"/>
      <c r="O36" s="73"/>
    </row>
    <row r="37" spans="1:218">
      <c r="A37" s="17"/>
      <c r="B37" s="68" t="s">
        <v>41</v>
      </c>
      <c r="C37" s="89">
        <f t="shared" si="14"/>
        <v>0</v>
      </c>
      <c r="D37" s="89">
        <f t="shared" ref="D37:G40" si="17">D10</f>
        <v>0</v>
      </c>
      <c r="E37" s="89">
        <f t="shared" si="17"/>
        <v>0</v>
      </c>
      <c r="F37" s="89">
        <f t="shared" si="17"/>
        <v>0</v>
      </c>
      <c r="G37" s="89">
        <f t="shared" si="17"/>
        <v>0</v>
      </c>
      <c r="H37" s="54">
        <f t="shared" ref="H37:H40" si="18">SUM(I37:L37)</f>
        <v>0</v>
      </c>
      <c r="I37" s="54">
        <f t="shared" ref="I37:L40" si="19">I10</f>
        <v>0</v>
      </c>
      <c r="J37" s="54">
        <f t="shared" si="19"/>
        <v>0</v>
      </c>
      <c r="K37" s="54">
        <f t="shared" si="19"/>
        <v>0</v>
      </c>
      <c r="L37" s="54">
        <f t="shared" si="19"/>
        <v>0</v>
      </c>
    </row>
    <row r="38" spans="1:218">
      <c r="A38" s="17"/>
      <c r="B38" s="68" t="s">
        <v>42</v>
      </c>
      <c r="C38" s="89">
        <f t="shared" si="14"/>
        <v>5.3134730000000001</v>
      </c>
      <c r="D38" s="89">
        <f t="shared" si="17"/>
        <v>0</v>
      </c>
      <c r="E38" s="89">
        <f t="shared" si="17"/>
        <v>0</v>
      </c>
      <c r="F38" s="89">
        <f t="shared" si="17"/>
        <v>2.028314</v>
      </c>
      <c r="G38" s="89">
        <f t="shared" si="17"/>
        <v>3.2851590000000002</v>
      </c>
      <c r="H38" s="54">
        <f t="shared" si="18"/>
        <v>1.7711576666666666</v>
      </c>
      <c r="I38" s="54">
        <f t="shared" si="19"/>
        <v>0</v>
      </c>
      <c r="J38" s="54">
        <f t="shared" si="19"/>
        <v>0</v>
      </c>
      <c r="K38" s="54">
        <f t="shared" si="19"/>
        <v>0.67610466666666658</v>
      </c>
      <c r="L38" s="54">
        <f>L11</f>
        <v>1.0950530000000001</v>
      </c>
    </row>
    <row r="39" spans="1:218">
      <c r="A39" s="17"/>
      <c r="B39" s="68" t="s">
        <v>43</v>
      </c>
      <c r="C39" s="89">
        <f t="shared" si="14"/>
        <v>0</v>
      </c>
      <c r="D39" s="89">
        <f t="shared" si="17"/>
        <v>0</v>
      </c>
      <c r="E39" s="89">
        <f t="shared" si="17"/>
        <v>0</v>
      </c>
      <c r="F39" s="89"/>
      <c r="G39" s="89">
        <f t="shared" si="17"/>
        <v>0</v>
      </c>
      <c r="H39" s="54">
        <f t="shared" si="18"/>
        <v>0</v>
      </c>
      <c r="I39" s="54">
        <f t="shared" si="19"/>
        <v>0</v>
      </c>
      <c r="J39" s="54">
        <f t="shared" si="19"/>
        <v>0</v>
      </c>
      <c r="K39" s="54">
        <f t="shared" si="19"/>
        <v>0</v>
      </c>
      <c r="L39" s="54">
        <f t="shared" si="19"/>
        <v>0</v>
      </c>
    </row>
    <row r="40" spans="1:218">
      <c r="A40" s="17"/>
      <c r="B40" s="68" t="s">
        <v>23</v>
      </c>
      <c r="C40" s="89">
        <f>SUM(D40:G40)</f>
        <v>77.278782037000013</v>
      </c>
      <c r="D40" s="89">
        <f>D13</f>
        <v>0</v>
      </c>
      <c r="E40" s="89">
        <f t="shared" si="17"/>
        <v>0</v>
      </c>
      <c r="F40" s="89">
        <f t="shared" si="17"/>
        <v>0</v>
      </c>
      <c r="G40" s="89">
        <f t="shared" si="17"/>
        <v>77.278782037000013</v>
      </c>
      <c r="H40" s="54">
        <f t="shared" si="18"/>
        <v>25.759594012333338</v>
      </c>
      <c r="I40" s="54">
        <f t="shared" si="19"/>
        <v>0</v>
      </c>
      <c r="J40" s="54">
        <f t="shared" si="19"/>
        <v>0</v>
      </c>
      <c r="K40" s="54">
        <f t="shared" si="19"/>
        <v>0</v>
      </c>
      <c r="L40" s="55">
        <f t="shared" si="19"/>
        <v>25.759594012333338</v>
      </c>
    </row>
    <row r="41" spans="1:218">
      <c r="A41" s="28" t="s">
        <v>24</v>
      </c>
      <c r="B41" s="29" t="s">
        <v>26</v>
      </c>
      <c r="C41" s="101">
        <f>E41+F41+G41</f>
        <v>25.536981000000001</v>
      </c>
      <c r="D41" s="101"/>
      <c r="E41" s="101">
        <v>1.405591</v>
      </c>
      <c r="F41" s="101">
        <v>6.1024700000000003</v>
      </c>
      <c r="G41" s="101">
        <v>18.028919999999999</v>
      </c>
      <c r="H41" s="122">
        <f>C41/3000*1000</f>
        <v>8.5123270000000009</v>
      </c>
      <c r="I41" s="119"/>
      <c r="J41" s="122">
        <f t="shared" ref="J41:K41" si="20">E41/3000*1000</f>
        <v>0.46853033333333338</v>
      </c>
      <c r="K41" s="122">
        <f t="shared" si="20"/>
        <v>2.0341566666666666</v>
      </c>
      <c r="L41" s="122">
        <f>G41/3000*1000</f>
        <v>6.0096400000000001</v>
      </c>
    </row>
    <row r="42" spans="1:218" ht="16.5" thickBot="1">
      <c r="A42" s="45" t="s">
        <v>15</v>
      </c>
      <c r="B42" s="35" t="s">
        <v>27</v>
      </c>
      <c r="C42" s="85">
        <f>C41+C35</f>
        <v>179.811336802</v>
      </c>
      <c r="D42" s="85"/>
      <c r="E42" s="85"/>
      <c r="F42" s="85"/>
      <c r="G42" s="85"/>
      <c r="H42" s="85">
        <f>H35+H41</f>
        <v>59.937112267333333</v>
      </c>
      <c r="I42" s="85"/>
      <c r="J42" s="85">
        <f t="shared" ref="J42:L42" si="21">J35+J41</f>
        <v>0.46853033333333338</v>
      </c>
      <c r="K42" s="85">
        <f t="shared" si="21"/>
        <v>11.844871958333334</v>
      </c>
      <c r="L42" s="85">
        <f t="shared" si="21"/>
        <v>47.623709975666664</v>
      </c>
    </row>
    <row r="43" spans="1:218">
      <c r="A43" s="5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218">
      <c r="A44" s="5"/>
      <c r="B44" s="5"/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1:218" s="51" customFormat="1" ht="20.25">
      <c r="A45" s="48"/>
      <c r="B45" s="49"/>
      <c r="C45" s="108"/>
      <c r="D45" s="108"/>
      <c r="E45" s="108"/>
      <c r="F45" s="108"/>
      <c r="G45" s="50"/>
      <c r="H45" s="108"/>
      <c r="I45" s="108"/>
      <c r="J45" s="108"/>
      <c r="K45" s="108"/>
      <c r="L45" s="50"/>
      <c r="M45" s="102"/>
      <c r="N45" s="102"/>
      <c r="O45" s="102"/>
      <c r="P45" s="102"/>
      <c r="Q45" s="102"/>
    </row>
    <row r="46" spans="1:218">
      <c r="A46" s="5"/>
      <c r="B46" s="5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218">
      <c r="A47" s="5"/>
      <c r="B47" s="5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218">
      <c r="A48" s="5"/>
      <c r="B48" s="5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>
      <c r="A49" s="5"/>
      <c r="B49" s="5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>
      <c r="A50" s="5"/>
      <c r="B50" s="5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>
      <c r="A51" s="5"/>
      <c r="B51" s="5"/>
      <c r="C51" s="31"/>
      <c r="D51" s="31"/>
      <c r="E51" s="31"/>
      <c r="F51" s="31"/>
      <c r="G51" s="31"/>
      <c r="H51" s="76"/>
      <c r="I51" s="76"/>
      <c r="J51" s="76"/>
      <c r="K51" s="76"/>
      <c r="L51" s="31"/>
    </row>
    <row r="52" spans="1:12">
      <c r="A52" s="5"/>
      <c r="B52" s="5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>
      <c r="A53" s="5"/>
      <c r="B53" s="5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>
      <c r="A54" s="5"/>
      <c r="B54" s="5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>
      <c r="A55" s="5"/>
      <c r="B55" s="5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>
      <c r="A56" s="5"/>
      <c r="B56" s="5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>
      <c r="A57" s="5"/>
      <c r="B57" s="5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>
      <c r="A58" s="5"/>
      <c r="B58" s="5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>
      <c r="A59" s="5"/>
      <c r="B59" s="5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>
      <c r="A60" s="5"/>
      <c r="B60" s="5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>
      <c r="A61" s="5"/>
      <c r="B61" s="5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>
      <c r="A62" s="5"/>
      <c r="B62" s="5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2">
      <c r="A63" s="5"/>
      <c r="B63" s="5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spans="1:12">
      <c r="A64" s="5"/>
      <c r="B64" s="5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spans="1:12">
      <c r="A65" s="5"/>
      <c r="B65" s="5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>
      <c r="A66" s="5"/>
      <c r="B66" s="5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2">
      <c r="A67" s="5"/>
      <c r="B67" s="5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1:12">
      <c r="A68" s="5"/>
      <c r="B68" s="5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1:12">
      <c r="A69" s="5"/>
      <c r="B69" s="5"/>
      <c r="C69" s="31"/>
      <c r="D69" s="31"/>
      <c r="E69" s="31"/>
      <c r="F69" s="31"/>
      <c r="G69" s="31"/>
      <c r="H69" s="31"/>
      <c r="I69" s="31"/>
      <c r="J69" s="31"/>
      <c r="K69" s="31"/>
      <c r="L69" s="31"/>
    </row>
    <row r="70" spans="1:12">
      <c r="A70" s="5"/>
      <c r="B70" s="5"/>
      <c r="C70" s="31"/>
      <c r="D70" s="31"/>
      <c r="E70" s="31"/>
      <c r="F70" s="31"/>
      <c r="G70" s="31"/>
      <c r="H70" s="31"/>
      <c r="I70" s="31"/>
      <c r="J70" s="31"/>
      <c r="K70" s="31"/>
      <c r="L70" s="31"/>
    </row>
    <row r="71" spans="1:12">
      <c r="A71" s="5"/>
      <c r="B71" s="5"/>
      <c r="C71" s="31"/>
      <c r="D71" s="31"/>
      <c r="E71" s="31"/>
      <c r="F71" s="31"/>
      <c r="G71" s="31"/>
      <c r="H71" s="31"/>
      <c r="I71" s="31"/>
      <c r="J71" s="31"/>
      <c r="K71" s="31"/>
      <c r="L71" s="31"/>
    </row>
    <row r="72" spans="1:12">
      <c r="A72" s="5"/>
      <c r="B72" s="5"/>
      <c r="C72" s="31"/>
      <c r="D72" s="31"/>
      <c r="E72" s="31"/>
      <c r="F72" s="31"/>
      <c r="G72" s="31"/>
      <c r="H72" s="31"/>
      <c r="I72" s="31"/>
      <c r="J72" s="31"/>
      <c r="K72" s="31"/>
      <c r="L72" s="31"/>
    </row>
    <row r="73" spans="1:12">
      <c r="A73" s="5"/>
      <c r="B73" s="5"/>
      <c r="C73" s="31"/>
      <c r="D73" s="31"/>
      <c r="E73" s="31"/>
      <c r="F73" s="31"/>
      <c r="G73" s="31"/>
      <c r="H73" s="31"/>
      <c r="I73" s="31"/>
      <c r="J73" s="31"/>
      <c r="K73" s="31"/>
      <c r="L73" s="31"/>
    </row>
    <row r="74" spans="1:12">
      <c r="A74" s="5"/>
      <c r="B74" s="5"/>
      <c r="C74" s="31"/>
      <c r="D74" s="31"/>
      <c r="E74" s="31"/>
      <c r="F74" s="31"/>
      <c r="G74" s="31"/>
      <c r="H74" s="31"/>
      <c r="I74" s="31"/>
      <c r="J74" s="31"/>
      <c r="K74" s="31"/>
      <c r="L74" s="31"/>
    </row>
    <row r="75" spans="1:12">
      <c r="A75" s="5"/>
      <c r="B75" s="5"/>
      <c r="C75" s="31"/>
      <c r="D75" s="31"/>
      <c r="E75" s="31"/>
      <c r="F75" s="31"/>
      <c r="G75" s="31"/>
      <c r="H75" s="31"/>
      <c r="I75" s="31"/>
      <c r="J75" s="31"/>
      <c r="K75" s="31"/>
      <c r="L75" s="31"/>
    </row>
    <row r="76" spans="1:12">
      <c r="A76" s="5"/>
      <c r="B76" s="5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>
      <c r="A77" s="5"/>
      <c r="B77" s="5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1:12">
      <c r="A78" s="5"/>
      <c r="B78" s="5"/>
      <c r="C78" s="31"/>
      <c r="D78" s="31"/>
      <c r="E78" s="31"/>
      <c r="F78" s="31"/>
      <c r="G78" s="31"/>
      <c r="H78" s="31"/>
      <c r="I78" s="31"/>
      <c r="J78" s="31"/>
      <c r="K78" s="31"/>
      <c r="L78" s="31"/>
    </row>
    <row r="79" spans="1:12">
      <c r="A79" s="5"/>
      <c r="B79" s="5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1:12">
      <c r="A80" s="5"/>
      <c r="B80" s="5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12">
      <c r="A81" s="5"/>
      <c r="B81" s="5"/>
      <c r="C81" s="31"/>
      <c r="D81" s="31"/>
      <c r="E81" s="31"/>
      <c r="F81" s="31"/>
      <c r="G81" s="31"/>
      <c r="H81" s="31"/>
      <c r="I81" s="31"/>
      <c r="J81" s="31"/>
      <c r="K81" s="31"/>
      <c r="L81" s="31"/>
    </row>
    <row r="82" spans="1:12">
      <c r="A82" s="5"/>
      <c r="B82" s="5"/>
      <c r="C82" s="31"/>
      <c r="D82" s="31"/>
      <c r="E82" s="31"/>
      <c r="F82" s="31"/>
      <c r="G82" s="31"/>
      <c r="H82" s="31"/>
      <c r="I82" s="31"/>
      <c r="J82" s="31"/>
      <c r="K82" s="31"/>
      <c r="L82" s="31"/>
    </row>
    <row r="83" spans="1:12">
      <c r="A83" s="5"/>
      <c r="B83" s="5"/>
      <c r="C83" s="31"/>
      <c r="D83" s="31"/>
      <c r="E83" s="31"/>
      <c r="F83" s="31"/>
      <c r="G83" s="31"/>
      <c r="H83" s="31"/>
      <c r="I83" s="31"/>
      <c r="J83" s="31"/>
      <c r="K83" s="31"/>
      <c r="L83" s="31"/>
    </row>
    <row r="84" spans="1:12">
      <c r="A84" s="5"/>
      <c r="B84" s="5"/>
      <c r="C84" s="31"/>
      <c r="D84" s="31"/>
      <c r="E84" s="31"/>
      <c r="F84" s="31"/>
      <c r="G84" s="31"/>
      <c r="H84" s="31"/>
      <c r="I84" s="31"/>
      <c r="J84" s="31"/>
      <c r="K84" s="31"/>
      <c r="L84" s="31"/>
    </row>
    <row r="85" spans="1:12">
      <c r="A85" s="5"/>
      <c r="B85" s="5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>
      <c r="A86" s="5"/>
      <c r="B86" s="5"/>
      <c r="C86" s="31"/>
      <c r="D86" s="31"/>
      <c r="E86" s="31"/>
      <c r="F86" s="31"/>
      <c r="G86" s="31"/>
      <c r="H86" s="31"/>
      <c r="I86" s="31"/>
      <c r="J86" s="31"/>
      <c r="K86" s="31"/>
      <c r="L86" s="31"/>
    </row>
    <row r="87" spans="1:12">
      <c r="A87" s="5"/>
      <c r="B87" s="5"/>
      <c r="C87" s="31"/>
      <c r="D87" s="31"/>
      <c r="E87" s="31"/>
      <c r="F87" s="31"/>
      <c r="G87" s="31"/>
      <c r="H87" s="31"/>
      <c r="I87" s="31"/>
      <c r="J87" s="31"/>
      <c r="K87" s="31"/>
      <c r="L87" s="31"/>
    </row>
    <row r="88" spans="1:12">
      <c r="A88" s="5"/>
      <c r="B88" s="5"/>
      <c r="C88" s="31"/>
      <c r="D88" s="31"/>
      <c r="E88" s="31"/>
      <c r="F88" s="31"/>
      <c r="G88" s="31"/>
      <c r="H88" s="31"/>
      <c r="I88" s="31"/>
      <c r="J88" s="31"/>
      <c r="K88" s="31"/>
      <c r="L88" s="31"/>
    </row>
    <row r="89" spans="1:12">
      <c r="A89" s="5"/>
      <c r="B89" s="5"/>
      <c r="C89" s="31"/>
      <c r="D89" s="31"/>
      <c r="E89" s="31"/>
      <c r="F89" s="31"/>
      <c r="G89" s="31"/>
      <c r="H89" s="31"/>
      <c r="I89" s="31"/>
      <c r="J89" s="31"/>
      <c r="K89" s="31"/>
      <c r="L89" s="31"/>
    </row>
    <row r="90" spans="1:12">
      <c r="A90" s="5"/>
      <c r="B90" s="5"/>
      <c r="C90" s="31"/>
      <c r="D90" s="31"/>
      <c r="E90" s="31"/>
      <c r="F90" s="31"/>
      <c r="G90" s="31"/>
      <c r="H90" s="31"/>
      <c r="I90" s="31"/>
      <c r="J90" s="31"/>
      <c r="K90" s="31"/>
      <c r="L90" s="31"/>
    </row>
    <row r="91" spans="1:12">
      <c r="A91" s="5"/>
      <c r="B91" s="5"/>
      <c r="C91" s="31"/>
      <c r="D91" s="31"/>
      <c r="E91" s="31"/>
      <c r="F91" s="31"/>
      <c r="G91" s="31"/>
      <c r="H91" s="31"/>
      <c r="I91" s="31"/>
      <c r="J91" s="31"/>
      <c r="K91" s="31"/>
      <c r="L91" s="31"/>
    </row>
    <row r="92" spans="1:12">
      <c r="A92" s="5"/>
      <c r="B92" s="5"/>
      <c r="C92" s="31"/>
      <c r="D92" s="31"/>
      <c r="E92" s="31"/>
      <c r="F92" s="31"/>
      <c r="G92" s="31"/>
      <c r="H92" s="31"/>
      <c r="I92" s="31"/>
      <c r="J92" s="31"/>
      <c r="K92" s="31"/>
      <c r="L92" s="31"/>
    </row>
    <row r="93" spans="1:12">
      <c r="A93" s="5"/>
      <c r="B93" s="5"/>
      <c r="C93" s="31"/>
      <c r="D93" s="31"/>
      <c r="E93" s="31"/>
      <c r="F93" s="31"/>
      <c r="G93" s="31"/>
      <c r="H93" s="31"/>
      <c r="I93" s="31"/>
      <c r="J93" s="31"/>
      <c r="K93" s="31"/>
      <c r="L93" s="31"/>
    </row>
    <row r="94" spans="1:12">
      <c r="A94" s="5"/>
      <c r="B94" s="5"/>
      <c r="C94" s="31"/>
      <c r="D94" s="31"/>
      <c r="E94" s="31"/>
      <c r="F94" s="31"/>
      <c r="G94" s="31"/>
      <c r="H94" s="31"/>
      <c r="I94" s="31"/>
      <c r="J94" s="31"/>
      <c r="K94" s="31"/>
      <c r="L94" s="31"/>
    </row>
    <row r="95" spans="1:12">
      <c r="A95" s="5"/>
      <c r="B95" s="5"/>
      <c r="C95" s="31"/>
      <c r="D95" s="31"/>
      <c r="E95" s="31"/>
      <c r="F95" s="31"/>
      <c r="G95" s="31"/>
      <c r="H95" s="31"/>
      <c r="I95" s="31"/>
      <c r="J95" s="31"/>
      <c r="K95" s="31"/>
      <c r="L95" s="31"/>
    </row>
    <row r="96" spans="1:12">
      <c r="A96" s="5"/>
      <c r="B96" s="5"/>
      <c r="C96" s="31"/>
      <c r="D96" s="31"/>
      <c r="E96" s="31"/>
      <c r="F96" s="31"/>
      <c r="G96" s="31"/>
      <c r="H96" s="31"/>
      <c r="I96" s="31"/>
      <c r="J96" s="31"/>
      <c r="K96" s="31"/>
      <c r="L96" s="31"/>
    </row>
    <row r="97" spans="1:12">
      <c r="A97" s="5"/>
      <c r="B97" s="5"/>
      <c r="C97" s="31"/>
      <c r="D97" s="31"/>
      <c r="E97" s="31"/>
      <c r="F97" s="31"/>
      <c r="G97" s="31"/>
      <c r="H97" s="31"/>
      <c r="I97" s="31"/>
      <c r="J97" s="31"/>
      <c r="K97" s="31"/>
      <c r="L97" s="31"/>
    </row>
    <row r="98" spans="1:12">
      <c r="A98" s="5"/>
      <c r="B98" s="5"/>
      <c r="C98" s="31"/>
      <c r="D98" s="31"/>
      <c r="E98" s="31"/>
      <c r="F98" s="31"/>
      <c r="G98" s="31"/>
      <c r="H98" s="31"/>
      <c r="I98" s="31"/>
      <c r="J98" s="31"/>
      <c r="K98" s="31"/>
      <c r="L98" s="31"/>
    </row>
    <row r="99" spans="1:12">
      <c r="A99" s="5"/>
      <c r="B99" s="5"/>
      <c r="C99" s="31"/>
      <c r="D99" s="31"/>
      <c r="E99" s="31"/>
      <c r="F99" s="31"/>
      <c r="G99" s="31"/>
      <c r="H99" s="31"/>
      <c r="I99" s="31"/>
      <c r="J99" s="31"/>
      <c r="K99" s="31"/>
      <c r="L99" s="31"/>
    </row>
    <row r="100" spans="1:12">
      <c r="A100" s="5"/>
      <c r="B100" s="5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2">
      <c r="A101" s="5"/>
      <c r="B101" s="5"/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1:12">
      <c r="A102" s="5"/>
      <c r="B102" s="5"/>
      <c r="C102" s="31"/>
      <c r="D102" s="31"/>
      <c r="E102" s="31"/>
      <c r="F102" s="31"/>
      <c r="G102" s="31"/>
      <c r="H102" s="31"/>
      <c r="I102" s="31"/>
      <c r="J102" s="31"/>
      <c r="K102" s="31"/>
      <c r="L102" s="31"/>
    </row>
    <row r="103" spans="1:12">
      <c r="A103" s="5"/>
      <c r="B103" s="5"/>
      <c r="C103" s="31"/>
      <c r="D103" s="31"/>
      <c r="E103" s="31"/>
      <c r="F103" s="31"/>
      <c r="G103" s="31"/>
      <c r="H103" s="31"/>
      <c r="I103" s="31"/>
      <c r="J103" s="31"/>
      <c r="K103" s="31"/>
      <c r="L103" s="31"/>
    </row>
    <row r="104" spans="1:12">
      <c r="A104" s="5"/>
      <c r="B104" s="5"/>
      <c r="C104" s="31"/>
      <c r="D104" s="31"/>
      <c r="E104" s="31"/>
      <c r="F104" s="31"/>
      <c r="G104" s="31"/>
      <c r="H104" s="31"/>
      <c r="I104" s="31"/>
      <c r="J104" s="31"/>
      <c r="K104" s="31"/>
      <c r="L104" s="31"/>
    </row>
    <row r="105" spans="1:12">
      <c r="A105" s="5"/>
      <c r="B105" s="5"/>
      <c r="C105" s="31"/>
      <c r="D105" s="31"/>
      <c r="E105" s="31"/>
      <c r="F105" s="31"/>
      <c r="G105" s="31"/>
      <c r="H105" s="31"/>
      <c r="I105" s="31"/>
      <c r="J105" s="31"/>
      <c r="K105" s="31"/>
      <c r="L105" s="31"/>
    </row>
    <row r="106" spans="1:12">
      <c r="A106" s="5"/>
      <c r="B106" s="5"/>
      <c r="C106" s="31"/>
      <c r="D106" s="31"/>
      <c r="E106" s="31"/>
      <c r="F106" s="31"/>
      <c r="G106" s="31"/>
      <c r="H106" s="31"/>
      <c r="I106" s="31"/>
      <c r="J106" s="31"/>
      <c r="K106" s="31"/>
      <c r="L106" s="31"/>
    </row>
    <row r="107" spans="1:12">
      <c r="A107" s="5"/>
      <c r="B107" s="5"/>
      <c r="C107" s="31"/>
      <c r="D107" s="31"/>
      <c r="E107" s="31"/>
      <c r="F107" s="31"/>
      <c r="G107" s="31"/>
      <c r="H107" s="31"/>
      <c r="I107" s="31"/>
      <c r="J107" s="31"/>
      <c r="K107" s="31"/>
      <c r="L107" s="31"/>
    </row>
    <row r="108" spans="1:12">
      <c r="A108" s="5"/>
      <c r="B108" s="5"/>
      <c r="C108" s="31"/>
      <c r="D108" s="31"/>
      <c r="E108" s="31"/>
      <c r="F108" s="31"/>
      <c r="G108" s="31"/>
      <c r="H108" s="31"/>
      <c r="I108" s="31"/>
      <c r="J108" s="31"/>
      <c r="K108" s="31"/>
      <c r="L108" s="31"/>
    </row>
    <row r="109" spans="1:12">
      <c r="A109" s="5"/>
      <c r="B109" s="5"/>
      <c r="C109" s="31"/>
      <c r="D109" s="31"/>
      <c r="E109" s="31"/>
      <c r="F109" s="31"/>
      <c r="G109" s="31"/>
      <c r="H109" s="31"/>
      <c r="I109" s="31"/>
      <c r="J109" s="31"/>
      <c r="K109" s="31"/>
      <c r="L109" s="31"/>
    </row>
    <row r="110" spans="1:12">
      <c r="A110" s="5"/>
      <c r="B110" s="5"/>
      <c r="C110" s="31"/>
      <c r="D110" s="31"/>
      <c r="E110" s="31"/>
      <c r="F110" s="31"/>
      <c r="G110" s="31"/>
      <c r="H110" s="31"/>
      <c r="I110" s="31"/>
      <c r="J110" s="31"/>
      <c r="K110" s="31"/>
      <c r="L110" s="31"/>
    </row>
    <row r="111" spans="1:12">
      <c r="A111" s="5"/>
      <c r="B111" s="5"/>
      <c r="C111" s="31"/>
      <c r="D111" s="31"/>
      <c r="E111" s="31"/>
      <c r="F111" s="31"/>
      <c r="G111" s="31"/>
      <c r="H111" s="31"/>
      <c r="I111" s="31"/>
      <c r="J111" s="31"/>
      <c r="K111" s="31"/>
      <c r="L111" s="31"/>
    </row>
    <row r="112" spans="1:12">
      <c r="A112" s="5"/>
      <c r="B112" s="5"/>
      <c r="C112" s="31"/>
      <c r="D112" s="31"/>
      <c r="E112" s="31"/>
      <c r="F112" s="31"/>
      <c r="G112" s="31"/>
      <c r="H112" s="31"/>
      <c r="I112" s="31"/>
      <c r="J112" s="31"/>
      <c r="K112" s="31"/>
      <c r="L112" s="31"/>
    </row>
    <row r="113" spans="1:12">
      <c r="A113" s="5"/>
      <c r="B113" s="5"/>
      <c r="C113" s="31"/>
      <c r="D113" s="31"/>
      <c r="E113" s="31"/>
      <c r="F113" s="31"/>
      <c r="G113" s="31"/>
      <c r="H113" s="31"/>
      <c r="I113" s="31"/>
      <c r="J113" s="31"/>
      <c r="K113" s="31"/>
      <c r="L113" s="31"/>
    </row>
    <row r="114" spans="1:12">
      <c r="A114" s="5"/>
      <c r="B114" s="5"/>
      <c r="C114" s="31"/>
      <c r="D114" s="31"/>
      <c r="E114" s="31"/>
      <c r="F114" s="31"/>
      <c r="G114" s="31"/>
      <c r="H114" s="31"/>
      <c r="I114" s="31"/>
      <c r="J114" s="31"/>
      <c r="K114" s="31"/>
      <c r="L114" s="31"/>
    </row>
    <row r="115" spans="1:12">
      <c r="A115" s="5"/>
      <c r="B115" s="5"/>
      <c r="C115" s="31"/>
      <c r="D115" s="31"/>
      <c r="E115" s="31"/>
      <c r="F115" s="31"/>
      <c r="G115" s="31"/>
      <c r="H115" s="31"/>
      <c r="I115" s="31"/>
      <c r="J115" s="31"/>
      <c r="K115" s="31"/>
      <c r="L115" s="31"/>
    </row>
    <row r="116" spans="1:12">
      <c r="A116" s="5"/>
      <c r="B116" s="5"/>
      <c r="C116" s="31"/>
      <c r="D116" s="31"/>
      <c r="E116" s="31"/>
      <c r="F116" s="31"/>
      <c r="G116" s="31"/>
      <c r="H116" s="31"/>
      <c r="I116" s="31"/>
      <c r="J116" s="31"/>
      <c r="K116" s="31"/>
      <c r="L116" s="31"/>
    </row>
    <row r="117" spans="1:12">
      <c r="A117" s="5"/>
      <c r="B117" s="5"/>
      <c r="C117" s="31"/>
      <c r="D117" s="31"/>
      <c r="E117" s="31"/>
      <c r="F117" s="31"/>
      <c r="G117" s="31"/>
      <c r="H117" s="31"/>
      <c r="I117" s="31"/>
      <c r="J117" s="31"/>
      <c r="K117" s="31"/>
      <c r="L117" s="31"/>
    </row>
    <row r="118" spans="1:12">
      <c r="A118" s="5"/>
      <c r="B118" s="5"/>
      <c r="C118" s="31"/>
      <c r="D118" s="31"/>
      <c r="E118" s="31"/>
      <c r="F118" s="31"/>
      <c r="G118" s="31"/>
      <c r="H118" s="31"/>
      <c r="I118" s="31"/>
      <c r="J118" s="31"/>
      <c r="K118" s="31"/>
      <c r="L118" s="31"/>
    </row>
    <row r="119" spans="1:12">
      <c r="A119" s="5"/>
      <c r="B119" s="5"/>
      <c r="C119" s="31"/>
      <c r="D119" s="31"/>
      <c r="E119" s="31"/>
      <c r="F119" s="31"/>
      <c r="G119" s="31"/>
      <c r="H119" s="31"/>
      <c r="I119" s="31"/>
      <c r="J119" s="31"/>
      <c r="K119" s="31"/>
      <c r="L119" s="31"/>
    </row>
    <row r="120" spans="1:12">
      <c r="A120" s="5"/>
      <c r="B120" s="5"/>
      <c r="C120" s="31"/>
      <c r="D120" s="31"/>
      <c r="E120" s="31"/>
      <c r="F120" s="31"/>
      <c r="G120" s="31"/>
      <c r="H120" s="31"/>
      <c r="I120" s="31"/>
      <c r="J120" s="31"/>
      <c r="K120" s="31"/>
      <c r="L120" s="31"/>
    </row>
    <row r="121" spans="1:12">
      <c r="A121" s="5"/>
      <c r="B121" s="5"/>
      <c r="C121" s="31"/>
      <c r="D121" s="31"/>
      <c r="E121" s="31"/>
      <c r="F121" s="31"/>
      <c r="G121" s="31"/>
      <c r="H121" s="31"/>
      <c r="I121" s="31"/>
      <c r="J121" s="31"/>
      <c r="K121" s="31"/>
      <c r="L121" s="31"/>
    </row>
    <row r="122" spans="1:12">
      <c r="A122" s="5"/>
      <c r="B122" s="5"/>
      <c r="C122" s="31"/>
      <c r="D122" s="31"/>
      <c r="E122" s="31"/>
      <c r="F122" s="31"/>
      <c r="G122" s="31"/>
      <c r="H122" s="31"/>
      <c r="I122" s="31"/>
      <c r="J122" s="31"/>
      <c r="K122" s="31"/>
      <c r="L122" s="31"/>
    </row>
    <row r="123" spans="1:12">
      <c r="A123" s="5"/>
      <c r="B123" s="5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2">
      <c r="A124" s="5"/>
      <c r="B124" s="5"/>
      <c r="C124" s="31"/>
      <c r="D124" s="31"/>
      <c r="E124" s="31"/>
      <c r="F124" s="31"/>
      <c r="G124" s="31"/>
      <c r="H124" s="31"/>
      <c r="I124" s="31"/>
      <c r="J124" s="31"/>
      <c r="K124" s="31"/>
      <c r="L124" s="31"/>
    </row>
    <row r="125" spans="1:12">
      <c r="A125" s="5"/>
      <c r="B125" s="5"/>
      <c r="C125" s="31"/>
      <c r="D125" s="31"/>
      <c r="E125" s="31"/>
      <c r="F125" s="31"/>
      <c r="G125" s="31"/>
      <c r="H125" s="31"/>
      <c r="I125" s="31"/>
      <c r="J125" s="31"/>
      <c r="K125" s="31"/>
      <c r="L125" s="31"/>
    </row>
    <row r="126" spans="1:12">
      <c r="A126" s="5"/>
      <c r="B126" s="5"/>
      <c r="C126" s="31"/>
      <c r="D126" s="31"/>
      <c r="E126" s="31"/>
      <c r="F126" s="31"/>
      <c r="G126" s="31"/>
      <c r="H126" s="31"/>
      <c r="I126" s="31"/>
      <c r="J126" s="31"/>
      <c r="K126" s="31"/>
      <c r="L126" s="31"/>
    </row>
    <row r="127" spans="1:12">
      <c r="A127" s="5"/>
      <c r="B127" s="5"/>
      <c r="C127" s="31"/>
      <c r="D127" s="31"/>
      <c r="E127" s="31"/>
      <c r="F127" s="31"/>
      <c r="G127" s="31"/>
      <c r="H127" s="31"/>
      <c r="I127" s="31"/>
      <c r="J127" s="31"/>
      <c r="K127" s="31"/>
      <c r="L127" s="31"/>
    </row>
    <row r="128" spans="1:12">
      <c r="A128" s="5"/>
      <c r="B128" s="5"/>
      <c r="C128" s="31"/>
      <c r="D128" s="31"/>
      <c r="E128" s="31"/>
      <c r="F128" s="31"/>
      <c r="G128" s="31"/>
      <c r="H128" s="31"/>
      <c r="I128" s="31"/>
      <c r="J128" s="31"/>
      <c r="K128" s="31"/>
      <c r="L128" s="31"/>
    </row>
    <row r="129" spans="1:12">
      <c r="A129" s="5"/>
      <c r="B129" s="5"/>
      <c r="C129" s="31"/>
      <c r="D129" s="31"/>
      <c r="E129" s="31"/>
      <c r="F129" s="31"/>
      <c r="G129" s="31"/>
      <c r="H129" s="31"/>
      <c r="I129" s="31"/>
      <c r="J129" s="31"/>
      <c r="K129" s="31"/>
      <c r="L129" s="31"/>
    </row>
    <row r="130" spans="1:12">
      <c r="A130" s="5"/>
      <c r="B130" s="5"/>
      <c r="C130" s="31"/>
      <c r="D130" s="31"/>
      <c r="E130" s="31"/>
      <c r="F130" s="31"/>
      <c r="G130" s="31"/>
      <c r="H130" s="31"/>
      <c r="I130" s="31"/>
      <c r="J130" s="31"/>
      <c r="K130" s="31"/>
      <c r="L130" s="31"/>
    </row>
    <row r="131" spans="1:12">
      <c r="A131" s="5"/>
      <c r="B131" s="5"/>
      <c r="C131" s="31"/>
      <c r="D131" s="31"/>
      <c r="E131" s="31"/>
      <c r="F131" s="31"/>
      <c r="G131" s="31"/>
      <c r="H131" s="31"/>
      <c r="I131" s="31"/>
      <c r="J131" s="31"/>
      <c r="K131" s="31"/>
      <c r="L131" s="31"/>
    </row>
    <row r="132" spans="1:12">
      <c r="A132" s="5"/>
      <c r="B132" s="5"/>
      <c r="C132" s="31"/>
      <c r="D132" s="31"/>
      <c r="E132" s="31"/>
      <c r="F132" s="31"/>
      <c r="G132" s="31"/>
      <c r="H132" s="31"/>
      <c r="I132" s="31"/>
      <c r="J132" s="31"/>
      <c r="K132" s="31"/>
      <c r="L132" s="31"/>
    </row>
    <row r="133" spans="1:12">
      <c r="A133" s="5"/>
      <c r="B133" s="5"/>
      <c r="C133" s="31"/>
      <c r="D133" s="31"/>
      <c r="E133" s="31"/>
      <c r="F133" s="31"/>
      <c r="G133" s="31"/>
      <c r="H133" s="31"/>
      <c r="I133" s="31"/>
      <c r="J133" s="31"/>
      <c r="K133" s="31"/>
      <c r="L133" s="31"/>
    </row>
    <row r="134" spans="1:12">
      <c r="A134" s="5"/>
      <c r="B134" s="5"/>
      <c r="C134" s="31"/>
      <c r="D134" s="31"/>
      <c r="E134" s="31"/>
      <c r="F134" s="31"/>
      <c r="G134" s="31"/>
      <c r="H134" s="31"/>
      <c r="I134" s="31"/>
      <c r="J134" s="31"/>
      <c r="K134" s="31"/>
      <c r="L134" s="31"/>
    </row>
    <row r="135" spans="1:12">
      <c r="A135" s="5"/>
      <c r="B135" s="5"/>
      <c r="C135" s="31"/>
      <c r="D135" s="31"/>
      <c r="E135" s="31"/>
      <c r="F135" s="31"/>
      <c r="G135" s="31"/>
      <c r="H135" s="31"/>
      <c r="I135" s="31"/>
      <c r="J135" s="31"/>
      <c r="K135" s="31"/>
      <c r="L135" s="31"/>
    </row>
    <row r="136" spans="1:12">
      <c r="A136" s="5"/>
      <c r="B136" s="5"/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1:12">
      <c r="A137" s="5"/>
      <c r="B137" s="5"/>
      <c r="C137" s="31"/>
      <c r="D137" s="31"/>
      <c r="E137" s="31"/>
      <c r="F137" s="31"/>
      <c r="G137" s="31"/>
      <c r="H137" s="31"/>
      <c r="I137" s="31"/>
      <c r="J137" s="31"/>
      <c r="K137" s="31"/>
      <c r="L137" s="31"/>
    </row>
    <row r="138" spans="1:12">
      <c r="A138" s="5"/>
      <c r="B138" s="5"/>
      <c r="C138" s="31"/>
      <c r="D138" s="31"/>
      <c r="E138" s="31"/>
      <c r="F138" s="31"/>
      <c r="G138" s="31"/>
      <c r="H138" s="31"/>
      <c r="I138" s="31"/>
      <c r="J138" s="31"/>
      <c r="K138" s="31"/>
      <c r="L138" s="31"/>
    </row>
    <row r="139" spans="1:12">
      <c r="A139" s="5"/>
      <c r="B139" s="5"/>
      <c r="C139" s="31"/>
      <c r="D139" s="31"/>
      <c r="E139" s="31"/>
      <c r="F139" s="31"/>
      <c r="G139" s="31"/>
      <c r="H139" s="31"/>
      <c r="I139" s="31"/>
      <c r="J139" s="31"/>
      <c r="K139" s="31"/>
      <c r="L139" s="31"/>
    </row>
    <row r="140" spans="1:12">
      <c r="A140" s="5"/>
      <c r="B140" s="5"/>
      <c r="C140" s="31"/>
      <c r="D140" s="31"/>
      <c r="E140" s="31"/>
      <c r="F140" s="31"/>
      <c r="G140" s="31"/>
      <c r="H140" s="31"/>
      <c r="I140" s="31"/>
      <c r="J140" s="31"/>
      <c r="K140" s="31"/>
      <c r="L140" s="31"/>
    </row>
    <row r="141" spans="1:12">
      <c r="A141" s="5"/>
      <c r="B141" s="5"/>
      <c r="C141" s="31"/>
      <c r="D141" s="31"/>
      <c r="E141" s="31"/>
      <c r="F141" s="31"/>
      <c r="G141" s="31"/>
      <c r="H141" s="31"/>
      <c r="I141" s="31"/>
      <c r="J141" s="31"/>
      <c r="K141" s="31"/>
      <c r="L141" s="31"/>
    </row>
    <row r="142" spans="1:12">
      <c r="A142" s="5"/>
      <c r="B142" s="5"/>
      <c r="C142" s="31"/>
      <c r="D142" s="31"/>
      <c r="E142" s="31"/>
      <c r="F142" s="31"/>
      <c r="G142" s="31"/>
      <c r="H142" s="31"/>
      <c r="I142" s="31"/>
      <c r="J142" s="31"/>
      <c r="K142" s="31"/>
      <c r="L142" s="31"/>
    </row>
    <row r="143" spans="1:12">
      <c r="A143" s="5"/>
      <c r="B143" s="5"/>
      <c r="C143" s="31"/>
      <c r="D143" s="31"/>
      <c r="E143" s="31"/>
      <c r="F143" s="31"/>
      <c r="G143" s="31"/>
      <c r="H143" s="31"/>
      <c r="I143" s="31"/>
      <c r="J143" s="31"/>
      <c r="K143" s="31"/>
      <c r="L143" s="31"/>
    </row>
    <row r="144" spans="1:12">
      <c r="A144" s="5"/>
      <c r="B144" s="5"/>
      <c r="C144" s="31"/>
      <c r="D144" s="31"/>
      <c r="E144" s="31"/>
      <c r="F144" s="31"/>
      <c r="G144" s="31"/>
      <c r="H144" s="31"/>
      <c r="I144" s="31"/>
      <c r="J144" s="31"/>
      <c r="K144" s="31"/>
      <c r="L144" s="31"/>
    </row>
    <row r="145" spans="1:12">
      <c r="A145" s="5"/>
      <c r="B145" s="5"/>
      <c r="C145" s="31"/>
      <c r="D145" s="31"/>
      <c r="E145" s="31"/>
      <c r="F145" s="31"/>
      <c r="G145" s="31"/>
      <c r="H145" s="31"/>
      <c r="I145" s="31"/>
      <c r="J145" s="31"/>
      <c r="K145" s="31"/>
      <c r="L145" s="31"/>
    </row>
    <row r="146" spans="1:12">
      <c r="A146" s="5"/>
      <c r="B146" s="5"/>
      <c r="C146" s="31"/>
      <c r="D146" s="31"/>
      <c r="E146" s="31"/>
      <c r="F146" s="31"/>
      <c r="G146" s="31"/>
      <c r="H146" s="31"/>
      <c r="I146" s="31"/>
      <c r="J146" s="31"/>
      <c r="K146" s="31"/>
      <c r="L146" s="31"/>
    </row>
    <row r="147" spans="1:12">
      <c r="A147" s="5"/>
      <c r="B147" s="5"/>
      <c r="C147" s="31"/>
      <c r="D147" s="31"/>
      <c r="E147" s="31"/>
      <c r="F147" s="31"/>
      <c r="G147" s="31"/>
      <c r="H147" s="31"/>
      <c r="I147" s="31"/>
      <c r="J147" s="31"/>
      <c r="K147" s="31"/>
      <c r="L147" s="31"/>
    </row>
    <row r="148" spans="1:12">
      <c r="A148" s="5"/>
      <c r="B148" s="5"/>
      <c r="C148" s="31"/>
      <c r="D148" s="31"/>
      <c r="E148" s="31"/>
      <c r="F148" s="31"/>
      <c r="G148" s="31"/>
      <c r="H148" s="31"/>
      <c r="I148" s="31"/>
      <c r="J148" s="31"/>
      <c r="K148" s="31"/>
      <c r="L148" s="31"/>
    </row>
    <row r="149" spans="1:12">
      <c r="A149" s="5"/>
      <c r="B149" s="5"/>
      <c r="C149" s="31"/>
      <c r="D149" s="31"/>
      <c r="E149" s="31"/>
      <c r="F149" s="31"/>
      <c r="G149" s="31"/>
      <c r="H149" s="31"/>
      <c r="I149" s="31"/>
      <c r="J149" s="31"/>
      <c r="K149" s="31"/>
      <c r="L149" s="31"/>
    </row>
    <row r="150" spans="1:12">
      <c r="A150" s="5"/>
      <c r="B150" s="5"/>
      <c r="C150" s="31"/>
      <c r="D150" s="31"/>
      <c r="E150" s="31"/>
      <c r="F150" s="31"/>
      <c r="G150" s="31"/>
      <c r="H150" s="31"/>
      <c r="I150" s="31"/>
      <c r="J150" s="31"/>
      <c r="K150" s="31"/>
      <c r="L150" s="31"/>
    </row>
    <row r="151" spans="1:12">
      <c r="A151" s="5"/>
      <c r="B151" s="5"/>
      <c r="C151" s="31"/>
      <c r="D151" s="31"/>
      <c r="E151" s="31"/>
      <c r="F151" s="31"/>
      <c r="G151" s="31"/>
      <c r="H151" s="31"/>
      <c r="I151" s="31"/>
      <c r="J151" s="31"/>
      <c r="K151" s="31"/>
      <c r="L151" s="31"/>
    </row>
    <row r="152" spans="1:12">
      <c r="A152" s="5"/>
      <c r="B152" s="5"/>
      <c r="C152" s="31"/>
      <c r="D152" s="31"/>
      <c r="E152" s="31"/>
      <c r="F152" s="31"/>
      <c r="G152" s="31"/>
      <c r="H152" s="31"/>
      <c r="I152" s="31"/>
      <c r="J152" s="31"/>
      <c r="K152" s="31"/>
      <c r="L152" s="31"/>
    </row>
    <row r="153" spans="1:12">
      <c r="A153" s="5"/>
      <c r="B153" s="5"/>
      <c r="C153" s="31"/>
      <c r="D153" s="31"/>
      <c r="E153" s="31"/>
      <c r="F153" s="31"/>
      <c r="G153" s="31"/>
      <c r="H153" s="31"/>
      <c r="I153" s="31"/>
      <c r="J153" s="31"/>
      <c r="K153" s="31"/>
      <c r="L153" s="31"/>
    </row>
    <row r="154" spans="1:12">
      <c r="A154" s="5"/>
      <c r="B154" s="5"/>
      <c r="C154" s="31"/>
      <c r="D154" s="31"/>
      <c r="E154" s="31"/>
      <c r="F154" s="31"/>
      <c r="G154" s="31"/>
      <c r="H154" s="31"/>
      <c r="I154" s="31"/>
      <c r="J154" s="31"/>
      <c r="K154" s="31"/>
      <c r="L154" s="31"/>
    </row>
    <row r="155" spans="1:12">
      <c r="A155" s="5"/>
      <c r="B155" s="5"/>
      <c r="C155" s="31"/>
      <c r="D155" s="31"/>
      <c r="E155" s="31"/>
      <c r="F155" s="31"/>
      <c r="G155" s="31"/>
      <c r="H155" s="31"/>
      <c r="I155" s="31"/>
      <c r="J155" s="31"/>
      <c r="K155" s="31"/>
      <c r="L155" s="31"/>
    </row>
    <row r="156" spans="1:12">
      <c r="A156" s="5"/>
      <c r="B156" s="5"/>
      <c r="C156" s="31"/>
      <c r="D156" s="31"/>
      <c r="E156" s="31"/>
      <c r="F156" s="31"/>
      <c r="G156" s="31"/>
      <c r="H156" s="31"/>
      <c r="I156" s="31"/>
      <c r="J156" s="31"/>
      <c r="K156" s="31"/>
      <c r="L156" s="31"/>
    </row>
    <row r="157" spans="1:12">
      <c r="A157" s="5"/>
      <c r="B157" s="5"/>
      <c r="C157" s="31"/>
      <c r="D157" s="31"/>
      <c r="E157" s="31"/>
      <c r="F157" s="31"/>
      <c r="G157" s="31"/>
      <c r="H157" s="31"/>
      <c r="I157" s="31"/>
      <c r="J157" s="31"/>
      <c r="K157" s="31"/>
      <c r="L157" s="31"/>
    </row>
    <row r="158" spans="1:12">
      <c r="A158" s="5"/>
      <c r="B158" s="5"/>
      <c r="C158" s="31"/>
      <c r="D158" s="31"/>
      <c r="E158" s="31"/>
      <c r="F158" s="31"/>
      <c r="G158" s="31"/>
      <c r="H158" s="31"/>
      <c r="I158" s="31"/>
      <c r="J158" s="31"/>
      <c r="K158" s="31"/>
      <c r="L158" s="31"/>
    </row>
    <row r="159" spans="1:12">
      <c r="A159" s="5"/>
      <c r="B159" s="5"/>
      <c r="C159" s="31"/>
      <c r="D159" s="31"/>
      <c r="E159" s="31"/>
      <c r="F159" s="31"/>
      <c r="G159" s="31"/>
      <c r="H159" s="31"/>
      <c r="I159" s="31"/>
      <c r="J159" s="31"/>
      <c r="K159" s="31"/>
      <c r="L159" s="31"/>
    </row>
    <row r="160" spans="1:12">
      <c r="A160" s="5"/>
      <c r="B160" s="5"/>
      <c r="C160" s="31"/>
      <c r="D160" s="31"/>
      <c r="E160" s="31"/>
      <c r="F160" s="31"/>
      <c r="G160" s="31"/>
      <c r="H160" s="31"/>
      <c r="I160" s="31"/>
      <c r="J160" s="31"/>
      <c r="K160" s="31"/>
      <c r="L160" s="31"/>
    </row>
    <row r="161" spans="1:12">
      <c r="A161" s="5"/>
      <c r="B161" s="5"/>
      <c r="C161" s="31"/>
      <c r="D161" s="31"/>
      <c r="E161" s="31"/>
      <c r="F161" s="31"/>
      <c r="G161" s="31"/>
      <c r="H161" s="31"/>
      <c r="I161" s="31"/>
      <c r="J161" s="31"/>
      <c r="K161" s="31"/>
      <c r="L161" s="31"/>
    </row>
    <row r="162" spans="1:12">
      <c r="A162" s="5"/>
      <c r="B162" s="5"/>
      <c r="C162" s="31"/>
      <c r="D162" s="31"/>
      <c r="E162" s="31"/>
      <c r="F162" s="31"/>
      <c r="G162" s="31"/>
      <c r="H162" s="31"/>
      <c r="I162" s="31"/>
      <c r="J162" s="31"/>
      <c r="K162" s="31"/>
      <c r="L162" s="31"/>
    </row>
    <row r="163" spans="1:12">
      <c r="A163" s="5"/>
      <c r="B163" s="5"/>
      <c r="C163" s="31"/>
      <c r="D163" s="31"/>
      <c r="E163" s="31"/>
      <c r="F163" s="31"/>
      <c r="G163" s="31"/>
      <c r="H163" s="31"/>
      <c r="I163" s="31"/>
      <c r="J163" s="31"/>
      <c r="K163" s="31"/>
      <c r="L163" s="31"/>
    </row>
    <row r="164" spans="1:12">
      <c r="A164" s="5"/>
      <c r="B164" s="5"/>
      <c r="C164" s="31"/>
      <c r="D164" s="31"/>
      <c r="E164" s="31"/>
      <c r="F164" s="31"/>
      <c r="G164" s="31"/>
      <c r="H164" s="31"/>
      <c r="I164" s="31"/>
      <c r="J164" s="31"/>
      <c r="K164" s="31"/>
      <c r="L164" s="31"/>
    </row>
    <row r="165" spans="1:12">
      <c r="A165" s="5"/>
      <c r="B165" s="5"/>
      <c r="C165" s="31"/>
      <c r="D165" s="31"/>
      <c r="E165" s="31"/>
      <c r="F165" s="31"/>
      <c r="G165" s="31"/>
      <c r="H165" s="31"/>
      <c r="I165" s="31"/>
      <c r="J165" s="31"/>
      <c r="K165" s="31"/>
      <c r="L165" s="31"/>
    </row>
    <row r="166" spans="1:12">
      <c r="A166" s="5"/>
      <c r="B166" s="5"/>
      <c r="C166" s="31"/>
      <c r="D166" s="31"/>
      <c r="E166" s="31"/>
      <c r="F166" s="31"/>
      <c r="G166" s="31"/>
      <c r="H166" s="31"/>
      <c r="I166" s="31"/>
      <c r="J166" s="31"/>
      <c r="K166" s="31"/>
      <c r="L166" s="31"/>
    </row>
    <row r="167" spans="1:12">
      <c r="A167" s="5"/>
      <c r="B167" s="5"/>
      <c r="C167" s="31"/>
      <c r="D167" s="31"/>
      <c r="E167" s="31"/>
      <c r="F167" s="31"/>
      <c r="G167" s="31"/>
      <c r="H167" s="31"/>
      <c r="I167" s="31"/>
      <c r="J167" s="31"/>
      <c r="K167" s="31"/>
      <c r="L167" s="31"/>
    </row>
    <row r="168" spans="1:12">
      <c r="A168" s="5"/>
      <c r="B168" s="5"/>
      <c r="C168" s="31"/>
      <c r="D168" s="31"/>
      <c r="E168" s="31"/>
      <c r="F168" s="31"/>
      <c r="G168" s="31"/>
      <c r="H168" s="31"/>
      <c r="I168" s="31"/>
      <c r="J168" s="31"/>
      <c r="K168" s="31"/>
      <c r="L168" s="31"/>
    </row>
    <row r="169" spans="1:12">
      <c r="A169" s="5"/>
      <c r="B169" s="5"/>
      <c r="C169" s="31"/>
      <c r="D169" s="31"/>
      <c r="E169" s="31"/>
      <c r="F169" s="31"/>
      <c r="G169" s="31"/>
      <c r="H169" s="31"/>
      <c r="I169" s="31"/>
      <c r="J169" s="31"/>
      <c r="K169" s="31"/>
      <c r="L169" s="31"/>
    </row>
    <row r="170" spans="1:12">
      <c r="A170" s="5"/>
      <c r="B170" s="5"/>
      <c r="C170" s="31"/>
      <c r="D170" s="31"/>
      <c r="E170" s="31"/>
      <c r="F170" s="31"/>
      <c r="G170" s="31"/>
      <c r="H170" s="31"/>
      <c r="I170" s="31"/>
      <c r="J170" s="31"/>
      <c r="K170" s="31"/>
      <c r="L170" s="31"/>
    </row>
    <row r="171" spans="1:12">
      <c r="A171" s="5"/>
      <c r="B171" s="5"/>
      <c r="C171" s="31"/>
      <c r="D171" s="31"/>
      <c r="E171" s="31"/>
      <c r="F171" s="31"/>
      <c r="G171" s="31"/>
      <c r="H171" s="31"/>
      <c r="I171" s="31"/>
      <c r="J171" s="31"/>
      <c r="K171" s="31"/>
      <c r="L171" s="31"/>
    </row>
    <row r="172" spans="1:12">
      <c r="A172" s="5"/>
      <c r="B172" s="5"/>
      <c r="C172" s="31"/>
      <c r="D172" s="31"/>
      <c r="E172" s="31"/>
      <c r="F172" s="31"/>
      <c r="G172" s="31"/>
      <c r="H172" s="31"/>
      <c r="I172" s="31"/>
      <c r="J172" s="31"/>
      <c r="K172" s="31"/>
      <c r="L172" s="31"/>
    </row>
    <row r="173" spans="1:12">
      <c r="A173" s="5"/>
      <c r="B173" s="5"/>
      <c r="C173" s="31"/>
      <c r="D173" s="31"/>
      <c r="E173" s="31"/>
      <c r="F173" s="31"/>
      <c r="G173" s="31"/>
      <c r="H173" s="31"/>
      <c r="I173" s="31"/>
      <c r="J173" s="31"/>
      <c r="K173" s="31"/>
      <c r="L173" s="31"/>
    </row>
    <row r="174" spans="1:12">
      <c r="A174" s="5"/>
      <c r="B174" s="5"/>
      <c r="C174" s="31"/>
      <c r="D174" s="31"/>
      <c r="E174" s="31"/>
      <c r="F174" s="31"/>
      <c r="G174" s="31"/>
      <c r="H174" s="31"/>
      <c r="I174" s="31"/>
      <c r="J174" s="31"/>
      <c r="K174" s="31"/>
      <c r="L174" s="31"/>
    </row>
    <row r="175" spans="1:12">
      <c r="A175" s="5"/>
      <c r="B175" s="5"/>
      <c r="C175" s="31"/>
      <c r="D175" s="31"/>
      <c r="E175" s="31"/>
      <c r="F175" s="31"/>
      <c r="G175" s="31"/>
      <c r="H175" s="31"/>
      <c r="I175" s="31"/>
      <c r="J175" s="31"/>
      <c r="K175" s="31"/>
      <c r="L175" s="31"/>
    </row>
    <row r="176" spans="1:12">
      <c r="A176" s="5"/>
      <c r="B176" s="5"/>
      <c r="C176" s="31"/>
      <c r="D176" s="31"/>
      <c r="E176" s="31"/>
      <c r="F176" s="31"/>
      <c r="G176" s="31"/>
      <c r="H176" s="31"/>
      <c r="I176" s="31"/>
      <c r="J176" s="31"/>
      <c r="K176" s="31"/>
      <c r="L176" s="31"/>
    </row>
    <row r="177" spans="1:12">
      <c r="A177" s="5"/>
      <c r="B177" s="5"/>
      <c r="C177" s="31"/>
      <c r="D177" s="31"/>
      <c r="E177" s="31"/>
      <c r="F177" s="31"/>
      <c r="G177" s="31"/>
      <c r="H177" s="31"/>
      <c r="I177" s="31"/>
      <c r="J177" s="31"/>
      <c r="K177" s="31"/>
      <c r="L177" s="31"/>
    </row>
    <row r="178" spans="1:12">
      <c r="A178" s="5"/>
      <c r="B178" s="5"/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  <row r="179" spans="1:12">
      <c r="A179" s="5"/>
      <c r="B179" s="5"/>
      <c r="C179" s="31"/>
      <c r="D179" s="31"/>
      <c r="E179" s="31"/>
      <c r="F179" s="31"/>
      <c r="G179" s="31"/>
      <c r="H179" s="31"/>
      <c r="I179" s="31"/>
      <c r="J179" s="31"/>
      <c r="K179" s="31"/>
      <c r="L179" s="31"/>
    </row>
    <row r="180" spans="1:12">
      <c r="A180" s="5"/>
      <c r="B180" s="5"/>
      <c r="C180" s="31"/>
      <c r="D180" s="31"/>
      <c r="E180" s="31"/>
      <c r="F180" s="31"/>
      <c r="G180" s="31"/>
      <c r="H180" s="31"/>
      <c r="I180" s="31"/>
      <c r="J180" s="31"/>
      <c r="K180" s="31"/>
      <c r="L180" s="31"/>
    </row>
    <row r="181" spans="1:12">
      <c r="A181" s="5"/>
      <c r="B181" s="5"/>
      <c r="C181" s="31"/>
      <c r="D181" s="31"/>
      <c r="E181" s="31"/>
      <c r="F181" s="31"/>
      <c r="G181" s="31"/>
      <c r="H181" s="31"/>
      <c r="I181" s="31"/>
      <c r="J181" s="31"/>
      <c r="K181" s="31"/>
      <c r="L181" s="31"/>
    </row>
    <row r="182" spans="1:12">
      <c r="A182" s="5"/>
      <c r="B182" s="5"/>
      <c r="C182" s="31"/>
      <c r="D182" s="31"/>
      <c r="E182" s="31"/>
      <c r="F182" s="31"/>
      <c r="G182" s="31"/>
      <c r="H182" s="31"/>
      <c r="I182" s="31"/>
      <c r="J182" s="31"/>
      <c r="K182" s="31"/>
      <c r="L182" s="31"/>
    </row>
    <row r="183" spans="1:12">
      <c r="A183" s="5"/>
      <c r="B183" s="5"/>
      <c r="C183" s="31"/>
      <c r="D183" s="31"/>
      <c r="E183" s="31"/>
      <c r="F183" s="31"/>
      <c r="G183" s="31"/>
      <c r="H183" s="31"/>
      <c r="I183" s="31"/>
      <c r="J183" s="31"/>
      <c r="K183" s="31"/>
      <c r="L183" s="31"/>
    </row>
    <row r="184" spans="1:12">
      <c r="A184" s="5"/>
      <c r="B184" s="5"/>
      <c r="C184" s="31"/>
      <c r="D184" s="31"/>
      <c r="E184" s="31"/>
      <c r="F184" s="31"/>
      <c r="G184" s="31"/>
      <c r="H184" s="31"/>
      <c r="I184" s="31"/>
      <c r="J184" s="31"/>
      <c r="K184" s="31"/>
      <c r="L184" s="31"/>
    </row>
    <row r="185" spans="1:12">
      <c r="A185" s="5"/>
      <c r="B185" s="5"/>
      <c r="C185" s="31"/>
      <c r="D185" s="31"/>
      <c r="E185" s="31"/>
      <c r="F185" s="31"/>
      <c r="G185" s="31"/>
      <c r="H185" s="31"/>
      <c r="I185" s="31"/>
      <c r="J185" s="31"/>
      <c r="K185" s="31"/>
      <c r="L185" s="31"/>
    </row>
    <row r="186" spans="1:12">
      <c r="A186" s="5"/>
      <c r="B186" s="5"/>
      <c r="C186" s="31"/>
      <c r="D186" s="31"/>
      <c r="E186" s="31"/>
      <c r="F186" s="31"/>
      <c r="G186" s="31"/>
      <c r="H186" s="31"/>
      <c r="I186" s="31"/>
      <c r="J186" s="31"/>
      <c r="K186" s="31"/>
      <c r="L186" s="31"/>
    </row>
    <row r="187" spans="1:12">
      <c r="A187" s="5"/>
      <c r="B187" s="5"/>
      <c r="C187" s="31"/>
      <c r="D187" s="31"/>
      <c r="E187" s="31"/>
      <c r="F187" s="31"/>
      <c r="G187" s="31"/>
      <c r="H187" s="31"/>
      <c r="I187" s="31"/>
      <c r="J187" s="31"/>
      <c r="K187" s="31"/>
      <c r="L187" s="31"/>
    </row>
    <row r="188" spans="1:12">
      <c r="A188" s="5"/>
      <c r="B188" s="5"/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1:12">
      <c r="A189" s="5"/>
      <c r="B189" s="5"/>
      <c r="C189" s="31"/>
      <c r="D189" s="31"/>
      <c r="E189" s="31"/>
      <c r="F189" s="31"/>
      <c r="G189" s="31"/>
      <c r="H189" s="31"/>
      <c r="I189" s="31"/>
      <c r="J189" s="31"/>
      <c r="K189" s="31"/>
      <c r="L189" s="31"/>
    </row>
    <row r="190" spans="1:12">
      <c r="A190" s="5"/>
      <c r="B190" s="5"/>
      <c r="C190" s="31"/>
      <c r="D190" s="31"/>
      <c r="E190" s="31"/>
      <c r="F190" s="31"/>
      <c r="G190" s="31"/>
      <c r="H190" s="31"/>
      <c r="I190" s="31"/>
      <c r="J190" s="31"/>
      <c r="K190" s="31"/>
      <c r="L190" s="31"/>
    </row>
    <row r="191" spans="1:12">
      <c r="A191" s="5"/>
      <c r="B191" s="5"/>
      <c r="C191" s="31"/>
      <c r="D191" s="31"/>
      <c r="E191" s="31"/>
      <c r="F191" s="31"/>
      <c r="G191" s="31"/>
      <c r="H191" s="31"/>
      <c r="I191" s="31"/>
      <c r="J191" s="31"/>
      <c r="K191" s="31"/>
      <c r="L191" s="31"/>
    </row>
    <row r="192" spans="1:12">
      <c r="A192" s="5"/>
      <c r="B192" s="5"/>
      <c r="C192" s="31"/>
      <c r="D192" s="31"/>
      <c r="E192" s="31"/>
      <c r="F192" s="31"/>
      <c r="G192" s="31"/>
      <c r="H192" s="31"/>
      <c r="I192" s="31"/>
      <c r="J192" s="31"/>
      <c r="K192" s="31"/>
      <c r="L192" s="31"/>
    </row>
    <row r="193" spans="1:12">
      <c r="A193" s="5"/>
      <c r="B193" s="5"/>
      <c r="C193" s="31"/>
      <c r="D193" s="31"/>
      <c r="E193" s="31"/>
      <c r="F193" s="31"/>
      <c r="G193" s="31"/>
      <c r="H193" s="31"/>
      <c r="I193" s="31"/>
      <c r="J193" s="31"/>
      <c r="K193" s="31"/>
      <c r="L193" s="31"/>
    </row>
    <row r="194" spans="1:12">
      <c r="A194" s="5"/>
      <c r="B194" s="5"/>
      <c r="C194" s="31"/>
      <c r="D194" s="31"/>
      <c r="E194" s="31"/>
      <c r="F194" s="31"/>
      <c r="G194" s="31"/>
      <c r="H194" s="31"/>
      <c r="I194" s="31"/>
      <c r="J194" s="31"/>
      <c r="K194" s="31"/>
      <c r="L194" s="31"/>
    </row>
    <row r="195" spans="1:12">
      <c r="A195" s="5"/>
      <c r="B195" s="5"/>
      <c r="C195" s="31"/>
      <c r="D195" s="31"/>
      <c r="E195" s="31"/>
      <c r="F195" s="31"/>
      <c r="G195" s="31"/>
      <c r="H195" s="31"/>
      <c r="I195" s="31"/>
      <c r="J195" s="31"/>
      <c r="K195" s="31"/>
      <c r="L195" s="31"/>
    </row>
    <row r="196" spans="1:12">
      <c r="A196" s="5"/>
      <c r="B196" s="5"/>
      <c r="C196" s="31"/>
      <c r="D196" s="31"/>
      <c r="E196" s="31"/>
      <c r="F196" s="31"/>
      <c r="G196" s="31"/>
      <c r="H196" s="31"/>
      <c r="I196" s="31"/>
      <c r="J196" s="31"/>
      <c r="K196" s="31"/>
      <c r="L196" s="31"/>
    </row>
    <row r="197" spans="1:12">
      <c r="A197" s="5"/>
      <c r="B197" s="5"/>
      <c r="C197" s="31"/>
      <c r="D197" s="31"/>
      <c r="E197" s="31"/>
      <c r="F197" s="31"/>
      <c r="G197" s="31"/>
      <c r="H197" s="31"/>
      <c r="I197" s="31"/>
      <c r="J197" s="31"/>
      <c r="K197" s="31"/>
      <c r="L197" s="31"/>
    </row>
    <row r="198" spans="1:12">
      <c r="A198" s="5"/>
      <c r="B198" s="5"/>
      <c r="C198" s="31"/>
      <c r="D198" s="31"/>
      <c r="E198" s="31"/>
      <c r="F198" s="31"/>
      <c r="G198" s="31"/>
      <c r="H198" s="31"/>
      <c r="I198" s="31"/>
      <c r="J198" s="31"/>
      <c r="K198" s="31"/>
      <c r="L198" s="31"/>
    </row>
    <row r="199" spans="1:12">
      <c r="A199" s="5"/>
      <c r="B199" s="5"/>
      <c r="C199" s="31"/>
      <c r="D199" s="31"/>
      <c r="E199" s="31"/>
      <c r="F199" s="31"/>
      <c r="G199" s="31"/>
      <c r="H199" s="31"/>
      <c r="I199" s="31"/>
      <c r="J199" s="31"/>
      <c r="K199" s="31"/>
      <c r="L199" s="31"/>
    </row>
    <row r="200" spans="1:12">
      <c r="A200" s="5"/>
      <c r="B200" s="5"/>
      <c r="C200" s="31"/>
      <c r="D200" s="31"/>
      <c r="E200" s="31"/>
      <c r="F200" s="31"/>
      <c r="G200" s="31"/>
      <c r="H200" s="31"/>
      <c r="I200" s="31"/>
      <c r="J200" s="31"/>
      <c r="K200" s="31"/>
      <c r="L200" s="31"/>
    </row>
    <row r="201" spans="1:12">
      <c r="A201" s="5"/>
      <c r="B201" s="5"/>
      <c r="C201" s="31"/>
      <c r="D201" s="31"/>
      <c r="E201" s="31"/>
      <c r="F201" s="31"/>
      <c r="G201" s="31"/>
      <c r="H201" s="31"/>
      <c r="I201" s="31"/>
      <c r="J201" s="31"/>
      <c r="K201" s="31"/>
      <c r="L201" s="31"/>
    </row>
    <row r="202" spans="1:12">
      <c r="A202" s="5"/>
      <c r="B202" s="5"/>
      <c r="C202" s="31"/>
      <c r="D202" s="31"/>
      <c r="E202" s="31"/>
      <c r="F202" s="31"/>
      <c r="G202" s="31"/>
      <c r="H202" s="31"/>
      <c r="I202" s="31"/>
      <c r="J202" s="31"/>
      <c r="K202" s="31"/>
      <c r="L202" s="31"/>
    </row>
    <row r="203" spans="1:12">
      <c r="A203" s="5"/>
      <c r="B203" s="5"/>
      <c r="C203" s="31"/>
      <c r="D203" s="31"/>
      <c r="E203" s="31"/>
      <c r="F203" s="31"/>
      <c r="G203" s="31"/>
      <c r="H203" s="31"/>
      <c r="I203" s="31"/>
      <c r="J203" s="31"/>
      <c r="K203" s="31"/>
      <c r="L203" s="31"/>
    </row>
    <row r="204" spans="1:12">
      <c r="A204" s="5"/>
      <c r="B204" s="5"/>
      <c r="C204" s="31"/>
      <c r="D204" s="31"/>
      <c r="E204" s="31"/>
      <c r="F204" s="31"/>
      <c r="G204" s="31"/>
      <c r="H204" s="31"/>
      <c r="I204" s="31"/>
      <c r="J204" s="31"/>
      <c r="K204" s="31"/>
      <c r="L204" s="31"/>
    </row>
    <row r="205" spans="1:12">
      <c r="A205" s="5"/>
      <c r="B205" s="5"/>
      <c r="C205" s="31"/>
      <c r="D205" s="31"/>
      <c r="E205" s="31"/>
      <c r="F205" s="31"/>
      <c r="G205" s="31"/>
      <c r="H205" s="31"/>
      <c r="I205" s="31"/>
      <c r="J205" s="31"/>
      <c r="K205" s="31"/>
      <c r="L205" s="31"/>
    </row>
    <row r="206" spans="1:12">
      <c r="A206" s="5"/>
      <c r="B206" s="5"/>
      <c r="C206" s="31"/>
      <c r="D206" s="31"/>
      <c r="E206" s="31"/>
      <c r="F206" s="31"/>
      <c r="G206" s="31"/>
      <c r="H206" s="31"/>
      <c r="I206" s="31"/>
      <c r="J206" s="31"/>
      <c r="K206" s="31"/>
      <c r="L206" s="31"/>
    </row>
    <row r="207" spans="1:12">
      <c r="A207" s="5"/>
      <c r="B207" s="5"/>
      <c r="C207" s="31"/>
      <c r="D207" s="31"/>
      <c r="E207" s="31"/>
      <c r="F207" s="31"/>
      <c r="G207" s="31"/>
      <c r="H207" s="31"/>
      <c r="I207" s="31"/>
      <c r="J207" s="31"/>
      <c r="K207" s="31"/>
      <c r="L207" s="31"/>
    </row>
    <row r="208" spans="1:12">
      <c r="A208" s="5"/>
      <c r="B208" s="5"/>
      <c r="C208" s="31"/>
      <c r="D208" s="31"/>
      <c r="E208" s="31"/>
      <c r="F208" s="31"/>
      <c r="G208" s="31"/>
      <c r="H208" s="31"/>
      <c r="I208" s="31"/>
      <c r="J208" s="31"/>
      <c r="K208" s="31"/>
      <c r="L208" s="31"/>
    </row>
    <row r="209" spans="1:12">
      <c r="A209" s="5"/>
      <c r="B209" s="5"/>
      <c r="C209" s="31"/>
      <c r="D209" s="31"/>
      <c r="E209" s="31"/>
      <c r="F209" s="31"/>
      <c r="G209" s="31"/>
      <c r="H209" s="31"/>
      <c r="I209" s="31"/>
      <c r="J209" s="31"/>
      <c r="K209" s="31"/>
      <c r="L209" s="31"/>
    </row>
    <row r="210" spans="1:12">
      <c r="A210" s="5"/>
      <c r="B210" s="5"/>
      <c r="C210" s="31"/>
      <c r="D210" s="31"/>
      <c r="E210" s="31"/>
      <c r="F210" s="31"/>
      <c r="G210" s="31"/>
      <c r="H210" s="31"/>
      <c r="I210" s="31"/>
      <c r="J210" s="31"/>
      <c r="K210" s="31"/>
      <c r="L210" s="31"/>
    </row>
    <row r="211" spans="1:12">
      <c r="A211" s="5"/>
      <c r="B211" s="5"/>
      <c r="C211" s="31"/>
      <c r="D211" s="31"/>
      <c r="E211" s="31"/>
      <c r="F211" s="31"/>
      <c r="G211" s="31"/>
      <c r="H211" s="31"/>
      <c r="I211" s="31"/>
      <c r="J211" s="31"/>
      <c r="K211" s="31"/>
      <c r="L211" s="31"/>
    </row>
    <row r="212" spans="1:12">
      <c r="A212" s="5"/>
      <c r="B212" s="5"/>
      <c r="C212" s="31"/>
      <c r="D212" s="31"/>
      <c r="E212" s="31"/>
      <c r="F212" s="31"/>
      <c r="G212" s="31"/>
      <c r="H212" s="31"/>
      <c r="I212" s="31"/>
      <c r="J212" s="31"/>
      <c r="K212" s="31"/>
      <c r="L212" s="31"/>
    </row>
    <row r="213" spans="1:12">
      <c r="A213" s="5"/>
      <c r="B213" s="5"/>
      <c r="C213" s="31"/>
      <c r="D213" s="31"/>
      <c r="E213" s="31"/>
      <c r="F213" s="31"/>
      <c r="G213" s="31"/>
      <c r="H213" s="31"/>
      <c r="I213" s="31"/>
      <c r="J213" s="31"/>
      <c r="K213" s="31"/>
      <c r="L213" s="31"/>
    </row>
    <row r="214" spans="1:12">
      <c r="A214" s="5"/>
      <c r="B214" s="5"/>
      <c r="C214" s="31"/>
      <c r="D214" s="31"/>
      <c r="E214" s="31"/>
      <c r="F214" s="31"/>
      <c r="G214" s="31"/>
      <c r="H214" s="31"/>
      <c r="I214" s="31"/>
      <c r="J214" s="31"/>
      <c r="K214" s="31"/>
      <c r="L214" s="31"/>
    </row>
    <row r="215" spans="1:12">
      <c r="A215" s="5"/>
      <c r="B215" s="5"/>
      <c r="C215" s="31"/>
      <c r="D215" s="31"/>
      <c r="E215" s="31"/>
      <c r="F215" s="31"/>
      <c r="G215" s="31"/>
      <c r="H215" s="31"/>
      <c r="I215" s="31"/>
      <c r="J215" s="31"/>
      <c r="K215" s="31"/>
      <c r="L215" s="31"/>
    </row>
    <row r="216" spans="1:12">
      <c r="A216" s="5"/>
      <c r="B216" s="5"/>
      <c r="C216" s="31"/>
      <c r="D216" s="31"/>
      <c r="E216" s="31"/>
      <c r="F216" s="31"/>
      <c r="G216" s="31"/>
      <c r="H216" s="31"/>
      <c r="I216" s="31"/>
      <c r="J216" s="31"/>
      <c r="K216" s="31"/>
      <c r="L216" s="31"/>
    </row>
    <row r="217" spans="1:12">
      <c r="A217" s="5"/>
      <c r="B217" s="5"/>
      <c r="C217" s="31"/>
      <c r="D217" s="31"/>
      <c r="E217" s="31"/>
      <c r="F217" s="31"/>
      <c r="G217" s="31"/>
      <c r="H217" s="31"/>
      <c r="I217" s="31"/>
      <c r="J217" s="31"/>
      <c r="K217" s="31"/>
      <c r="L217" s="31"/>
    </row>
    <row r="218" spans="1:12">
      <c r="A218" s="5"/>
      <c r="B218" s="5"/>
      <c r="C218" s="31"/>
      <c r="D218" s="31"/>
      <c r="E218" s="31"/>
      <c r="F218" s="31"/>
      <c r="G218" s="31"/>
      <c r="H218" s="31"/>
      <c r="I218" s="31"/>
      <c r="J218" s="31"/>
      <c r="K218" s="31"/>
      <c r="L218" s="31"/>
    </row>
    <row r="219" spans="1:12">
      <c r="A219" s="5"/>
      <c r="B219" s="5"/>
      <c r="C219" s="31"/>
      <c r="D219" s="31"/>
      <c r="E219" s="31"/>
      <c r="F219" s="31"/>
      <c r="G219" s="31"/>
      <c r="H219" s="31"/>
      <c r="I219" s="31"/>
      <c r="J219" s="31"/>
      <c r="K219" s="31"/>
      <c r="L219" s="31"/>
    </row>
    <row r="220" spans="1:12">
      <c r="A220" s="5"/>
      <c r="B220" s="5"/>
      <c r="C220" s="31"/>
      <c r="D220" s="31"/>
      <c r="E220" s="31"/>
      <c r="F220" s="31"/>
      <c r="G220" s="31"/>
      <c r="H220" s="31"/>
      <c r="I220" s="31"/>
      <c r="J220" s="31"/>
      <c r="K220" s="31"/>
      <c r="L220" s="31"/>
    </row>
    <row r="221" spans="1:12">
      <c r="A221" s="5"/>
      <c r="B221" s="5"/>
      <c r="C221" s="31"/>
      <c r="D221" s="31"/>
      <c r="E221" s="31"/>
      <c r="F221" s="31"/>
      <c r="G221" s="31"/>
      <c r="H221" s="31"/>
      <c r="I221" s="31"/>
      <c r="J221" s="31"/>
      <c r="K221" s="31"/>
      <c r="L221" s="31"/>
    </row>
    <row r="222" spans="1:12">
      <c r="A222" s="5"/>
      <c r="B222" s="5"/>
      <c r="C222" s="31"/>
      <c r="D222" s="31"/>
      <c r="E222" s="31"/>
      <c r="F222" s="31"/>
      <c r="G222" s="31"/>
      <c r="H222" s="31"/>
      <c r="I222" s="31"/>
      <c r="J222" s="31"/>
      <c r="K222" s="31"/>
      <c r="L222" s="31"/>
    </row>
    <row r="223" spans="1:12">
      <c r="A223" s="5"/>
      <c r="B223" s="5"/>
      <c r="C223" s="31"/>
      <c r="D223" s="31"/>
      <c r="E223" s="31"/>
      <c r="F223" s="31"/>
      <c r="G223" s="31"/>
      <c r="H223" s="31"/>
      <c r="I223" s="31"/>
      <c r="J223" s="31"/>
      <c r="K223" s="31"/>
      <c r="L223" s="31"/>
    </row>
    <row r="224" spans="1:12">
      <c r="A224" s="5"/>
      <c r="B224" s="5"/>
      <c r="C224" s="31"/>
      <c r="D224" s="31"/>
      <c r="E224" s="31"/>
      <c r="F224" s="31"/>
      <c r="G224" s="31"/>
      <c r="H224" s="31"/>
      <c r="I224" s="31"/>
      <c r="J224" s="31"/>
      <c r="K224" s="31"/>
      <c r="L224" s="31"/>
    </row>
    <row r="225" spans="1:12">
      <c r="A225" s="5"/>
      <c r="B225" s="5"/>
      <c r="C225" s="31"/>
      <c r="D225" s="31"/>
      <c r="E225" s="31"/>
      <c r="F225" s="31"/>
      <c r="G225" s="31"/>
      <c r="H225" s="31"/>
      <c r="I225" s="31"/>
      <c r="J225" s="31"/>
      <c r="K225" s="31"/>
      <c r="L225" s="31"/>
    </row>
    <row r="226" spans="1:12">
      <c r="A226" s="5"/>
      <c r="B226" s="5"/>
      <c r="C226" s="31"/>
      <c r="D226" s="31"/>
      <c r="E226" s="31"/>
      <c r="F226" s="31"/>
      <c r="G226" s="31"/>
      <c r="H226" s="31"/>
      <c r="I226" s="31"/>
      <c r="J226" s="31"/>
      <c r="K226" s="31"/>
      <c r="L226" s="31"/>
    </row>
    <row r="227" spans="1:12">
      <c r="A227" s="5"/>
      <c r="B227" s="5"/>
      <c r="C227" s="31"/>
      <c r="D227" s="31"/>
      <c r="E227" s="31"/>
      <c r="F227" s="31"/>
      <c r="G227" s="31"/>
      <c r="H227" s="31"/>
      <c r="I227" s="31"/>
      <c r="J227" s="31"/>
      <c r="K227" s="31"/>
      <c r="L227" s="31"/>
    </row>
    <row r="228" spans="1:12">
      <c r="A228" s="5"/>
      <c r="B228" s="5"/>
      <c r="C228" s="31"/>
      <c r="D228" s="31"/>
      <c r="E228" s="31"/>
      <c r="F228" s="31"/>
      <c r="G228" s="31"/>
      <c r="H228" s="31"/>
      <c r="I228" s="31"/>
      <c r="J228" s="31"/>
      <c r="K228" s="31"/>
      <c r="L228" s="31"/>
    </row>
    <row r="229" spans="1:12">
      <c r="A229" s="5"/>
      <c r="B229" s="5"/>
      <c r="C229" s="31"/>
      <c r="D229" s="31"/>
      <c r="E229" s="31"/>
      <c r="F229" s="31"/>
      <c r="G229" s="31"/>
      <c r="H229" s="31"/>
      <c r="I229" s="31"/>
      <c r="J229" s="31"/>
      <c r="K229" s="31"/>
      <c r="L229" s="31"/>
    </row>
    <row r="230" spans="1:12">
      <c r="A230" s="5"/>
      <c r="B230" s="5"/>
      <c r="C230" s="31"/>
      <c r="D230" s="31"/>
      <c r="E230" s="31"/>
      <c r="F230" s="31"/>
      <c r="G230" s="31"/>
      <c r="H230" s="31"/>
      <c r="I230" s="31"/>
      <c r="J230" s="31"/>
      <c r="K230" s="31"/>
      <c r="L230" s="31"/>
    </row>
    <row r="231" spans="1:12">
      <c r="A231" s="5"/>
      <c r="B231" s="5"/>
      <c r="C231" s="31"/>
      <c r="D231" s="31"/>
      <c r="E231" s="31"/>
      <c r="F231" s="31"/>
      <c r="G231" s="31"/>
      <c r="H231" s="31"/>
      <c r="I231" s="31"/>
      <c r="J231" s="31"/>
      <c r="K231" s="31"/>
      <c r="L231" s="31"/>
    </row>
    <row r="232" spans="1:12">
      <c r="A232" s="5"/>
      <c r="B232" s="5"/>
      <c r="C232" s="31"/>
      <c r="D232" s="31"/>
      <c r="E232" s="31"/>
      <c r="F232" s="31"/>
      <c r="G232" s="31"/>
      <c r="H232" s="31"/>
      <c r="I232" s="31"/>
      <c r="J232" s="31"/>
      <c r="K232" s="31"/>
      <c r="L232" s="31"/>
    </row>
    <row r="233" spans="1:12">
      <c r="A233" s="5"/>
      <c r="B233" s="5"/>
      <c r="C233" s="31"/>
      <c r="D233" s="31"/>
      <c r="E233" s="31"/>
      <c r="F233" s="31"/>
      <c r="G233" s="31"/>
      <c r="H233" s="31"/>
      <c r="I233" s="31"/>
      <c r="J233" s="31"/>
      <c r="K233" s="31"/>
      <c r="L233" s="31"/>
    </row>
    <row r="234" spans="1:12">
      <c r="A234" s="5"/>
      <c r="B234" s="5"/>
      <c r="C234" s="31"/>
      <c r="D234" s="31"/>
      <c r="E234" s="31"/>
      <c r="F234" s="31"/>
      <c r="G234" s="31"/>
      <c r="H234" s="31"/>
      <c r="I234" s="31"/>
      <c r="J234" s="31"/>
      <c r="K234" s="31"/>
      <c r="L234" s="31"/>
    </row>
    <row r="235" spans="1:12">
      <c r="A235" s="5"/>
      <c r="B235" s="5"/>
      <c r="C235" s="31"/>
      <c r="D235" s="31"/>
      <c r="E235" s="31"/>
      <c r="F235" s="31"/>
      <c r="G235" s="31"/>
      <c r="H235" s="31"/>
      <c r="I235" s="31"/>
      <c r="J235" s="31"/>
      <c r="K235" s="31"/>
      <c r="L235" s="31"/>
    </row>
    <row r="236" spans="1:12">
      <c r="A236" s="5"/>
      <c r="B236" s="5"/>
      <c r="C236" s="31"/>
      <c r="D236" s="31"/>
      <c r="E236" s="31"/>
      <c r="F236" s="31"/>
      <c r="G236" s="31"/>
      <c r="H236" s="31"/>
      <c r="I236" s="31"/>
      <c r="J236" s="31"/>
      <c r="K236" s="31"/>
      <c r="L236" s="31"/>
    </row>
    <row r="237" spans="1:12">
      <c r="A237" s="5"/>
      <c r="B237" s="5"/>
      <c r="C237" s="31"/>
      <c r="D237" s="31"/>
      <c r="E237" s="31"/>
      <c r="F237" s="31"/>
      <c r="G237" s="31"/>
      <c r="H237" s="31"/>
      <c r="I237" s="31"/>
      <c r="J237" s="31"/>
      <c r="K237" s="31"/>
      <c r="L237" s="31"/>
    </row>
    <row r="238" spans="1:12">
      <c r="A238" s="5"/>
      <c r="B238" s="5"/>
      <c r="C238" s="31"/>
      <c r="D238" s="31"/>
      <c r="E238" s="31"/>
      <c r="F238" s="31"/>
      <c r="G238" s="31"/>
      <c r="H238" s="31"/>
      <c r="I238" s="31"/>
      <c r="J238" s="31"/>
      <c r="K238" s="31"/>
      <c r="L238" s="31"/>
    </row>
    <row r="239" spans="1:12">
      <c r="A239" s="5"/>
      <c r="B239" s="5"/>
      <c r="C239" s="31"/>
      <c r="D239" s="31"/>
      <c r="E239" s="31"/>
      <c r="F239" s="31"/>
      <c r="G239" s="31"/>
      <c r="H239" s="31"/>
      <c r="I239" s="31"/>
      <c r="J239" s="31"/>
      <c r="K239" s="31"/>
      <c r="L239" s="31"/>
    </row>
    <row r="240" spans="1:12">
      <c r="A240" s="5"/>
      <c r="B240" s="5"/>
      <c r="C240" s="31"/>
      <c r="D240" s="31"/>
      <c r="E240" s="31"/>
      <c r="F240" s="31"/>
      <c r="G240" s="31"/>
      <c r="H240" s="31"/>
      <c r="I240" s="31"/>
      <c r="J240" s="31"/>
      <c r="K240" s="31"/>
      <c r="L240" s="31"/>
    </row>
    <row r="241" spans="1:12">
      <c r="A241" s="5"/>
      <c r="B241" s="5"/>
      <c r="C241" s="31"/>
      <c r="D241" s="31"/>
      <c r="E241" s="31"/>
      <c r="F241" s="31"/>
      <c r="G241" s="31"/>
      <c r="H241" s="31"/>
      <c r="I241" s="31"/>
      <c r="J241" s="31"/>
      <c r="K241" s="31"/>
      <c r="L241" s="31"/>
    </row>
    <row r="242" spans="1:12">
      <c r="A242" s="5"/>
      <c r="B242" s="5"/>
      <c r="C242" s="31"/>
      <c r="D242" s="31"/>
      <c r="E242" s="31"/>
      <c r="F242" s="31"/>
      <c r="G242" s="31"/>
      <c r="H242" s="31"/>
      <c r="I242" s="31"/>
      <c r="J242" s="31"/>
      <c r="K242" s="31"/>
      <c r="L242" s="31"/>
    </row>
    <row r="243" spans="1:12">
      <c r="A243" s="5"/>
      <c r="B243" s="5"/>
      <c r="C243" s="31"/>
      <c r="D243" s="31"/>
      <c r="E243" s="31"/>
      <c r="F243" s="31"/>
      <c r="G243" s="31"/>
      <c r="H243" s="31"/>
      <c r="I243" s="31"/>
      <c r="J243" s="31"/>
      <c r="K243" s="31"/>
      <c r="L243" s="31"/>
    </row>
    <row r="244" spans="1:12">
      <c r="A244" s="5"/>
      <c r="B244" s="5"/>
      <c r="C244" s="31"/>
      <c r="D244" s="31"/>
      <c r="E244" s="31"/>
      <c r="F244" s="31"/>
      <c r="G244" s="31"/>
      <c r="H244" s="31"/>
      <c r="I244" s="31"/>
      <c r="J244" s="31"/>
      <c r="K244" s="31"/>
      <c r="L244" s="31"/>
    </row>
    <row r="245" spans="1:12">
      <c r="A245" s="5"/>
      <c r="B245" s="5"/>
      <c r="C245" s="31"/>
      <c r="D245" s="31"/>
      <c r="E245" s="31"/>
      <c r="F245" s="31"/>
      <c r="G245" s="31"/>
      <c r="H245" s="31"/>
      <c r="I245" s="31"/>
      <c r="J245" s="31"/>
      <c r="K245" s="31"/>
      <c r="L245" s="31"/>
    </row>
    <row r="246" spans="1:12">
      <c r="A246" s="5"/>
      <c r="B246" s="5"/>
      <c r="C246" s="31"/>
      <c r="D246" s="31"/>
      <c r="E246" s="31"/>
      <c r="F246" s="31"/>
      <c r="G246" s="31"/>
      <c r="H246" s="31"/>
      <c r="I246" s="31"/>
      <c r="J246" s="31"/>
      <c r="K246" s="31"/>
      <c r="L246" s="31"/>
    </row>
    <row r="247" spans="1:12">
      <c r="A247" s="5"/>
      <c r="B247" s="5"/>
      <c r="C247" s="31"/>
      <c r="D247" s="31"/>
      <c r="E247" s="31"/>
      <c r="F247" s="31"/>
      <c r="G247" s="31"/>
      <c r="H247" s="31"/>
      <c r="I247" s="31"/>
      <c r="J247" s="31"/>
      <c r="K247" s="31"/>
      <c r="L247" s="31"/>
    </row>
    <row r="248" spans="1:12">
      <c r="A248" s="5"/>
      <c r="B248" s="5"/>
      <c r="C248" s="31"/>
      <c r="D248" s="31"/>
      <c r="E248" s="31"/>
      <c r="F248" s="31"/>
      <c r="G248" s="31"/>
      <c r="H248" s="31"/>
      <c r="I248" s="31"/>
      <c r="J248" s="31"/>
      <c r="K248" s="31"/>
      <c r="L248" s="31"/>
    </row>
    <row r="249" spans="1:12">
      <c r="A249" s="5"/>
      <c r="B249" s="5"/>
      <c r="C249" s="31"/>
      <c r="D249" s="31"/>
      <c r="E249" s="31"/>
      <c r="F249" s="31"/>
      <c r="G249" s="31"/>
      <c r="H249" s="31"/>
      <c r="I249" s="31"/>
      <c r="J249" s="31"/>
      <c r="K249" s="31"/>
      <c r="L249" s="31"/>
    </row>
    <row r="250" spans="1:12">
      <c r="A250" s="5"/>
      <c r="B250" s="5"/>
      <c r="C250" s="31"/>
      <c r="D250" s="31"/>
      <c r="E250" s="31"/>
      <c r="F250" s="31"/>
      <c r="G250" s="31"/>
      <c r="H250" s="31"/>
      <c r="I250" s="31"/>
      <c r="J250" s="31"/>
      <c r="K250" s="31"/>
      <c r="L250" s="31"/>
    </row>
    <row r="251" spans="1:12">
      <c r="A251" s="5"/>
      <c r="B251" s="5"/>
      <c r="C251" s="31"/>
      <c r="D251" s="31"/>
      <c r="E251" s="31"/>
      <c r="F251" s="31"/>
      <c r="G251" s="31"/>
      <c r="H251" s="31"/>
      <c r="I251" s="31"/>
      <c r="J251" s="31"/>
      <c r="K251" s="31"/>
      <c r="L251" s="31"/>
    </row>
    <row r="252" spans="1:12">
      <c r="A252" s="5"/>
      <c r="B252" s="5"/>
      <c r="C252" s="31"/>
      <c r="D252" s="31"/>
      <c r="E252" s="31"/>
      <c r="F252" s="31"/>
      <c r="G252" s="31"/>
      <c r="H252" s="31"/>
      <c r="I252" s="31"/>
      <c r="J252" s="31"/>
      <c r="K252" s="31"/>
      <c r="L252" s="31"/>
    </row>
    <row r="253" spans="1:12">
      <c r="A253" s="5"/>
      <c r="B253" s="5"/>
      <c r="C253" s="31"/>
      <c r="D253" s="31"/>
      <c r="E253" s="31"/>
      <c r="F253" s="31"/>
      <c r="G253" s="31"/>
      <c r="H253" s="31"/>
      <c r="I253" s="31"/>
      <c r="J253" s="31"/>
      <c r="K253" s="31"/>
      <c r="L253" s="31"/>
    </row>
    <row r="254" spans="1:12">
      <c r="A254" s="5"/>
      <c r="B254" s="5"/>
      <c r="C254" s="31"/>
      <c r="D254" s="31"/>
      <c r="E254" s="31"/>
      <c r="F254" s="31"/>
      <c r="G254" s="31"/>
      <c r="H254" s="31"/>
      <c r="I254" s="31"/>
      <c r="J254" s="31"/>
      <c r="K254" s="31"/>
      <c r="L254" s="31"/>
    </row>
    <row r="255" spans="1:12">
      <c r="A255" s="5"/>
      <c r="B255" s="5"/>
      <c r="C255" s="31"/>
      <c r="D255" s="31"/>
      <c r="E255" s="31"/>
      <c r="F255" s="31"/>
      <c r="G255" s="31"/>
      <c r="H255" s="31"/>
      <c r="I255" s="31"/>
      <c r="J255" s="31"/>
      <c r="K255" s="31"/>
      <c r="L255" s="31"/>
    </row>
    <row r="256" spans="1:12">
      <c r="A256" s="5"/>
      <c r="B256" s="5"/>
      <c r="C256" s="31"/>
      <c r="D256" s="31"/>
      <c r="E256" s="31"/>
      <c r="F256" s="31"/>
      <c r="G256" s="31"/>
      <c r="H256" s="31"/>
      <c r="I256" s="31"/>
      <c r="J256" s="31"/>
      <c r="K256" s="31"/>
      <c r="L256" s="31"/>
    </row>
    <row r="257" spans="1:12">
      <c r="A257" s="5"/>
      <c r="B257" s="5"/>
      <c r="C257" s="31"/>
      <c r="D257" s="31"/>
      <c r="E257" s="31"/>
      <c r="F257" s="31"/>
      <c r="G257" s="31"/>
      <c r="H257" s="31"/>
      <c r="I257" s="31"/>
      <c r="J257" s="31"/>
      <c r="K257" s="31"/>
      <c r="L257" s="31"/>
    </row>
    <row r="258" spans="1:12">
      <c r="A258" s="5"/>
      <c r="B258" s="5"/>
      <c r="C258" s="31"/>
      <c r="D258" s="31"/>
      <c r="E258" s="31"/>
      <c r="F258" s="31"/>
      <c r="G258" s="31"/>
      <c r="H258" s="31"/>
      <c r="I258" s="31"/>
      <c r="J258" s="31"/>
      <c r="K258" s="31"/>
      <c r="L258" s="31"/>
    </row>
    <row r="259" spans="1:12">
      <c r="A259" s="5"/>
      <c r="B259" s="5"/>
      <c r="C259" s="31"/>
      <c r="D259" s="31"/>
      <c r="E259" s="31"/>
      <c r="F259" s="31"/>
      <c r="G259" s="31"/>
      <c r="H259" s="31"/>
      <c r="I259" s="31"/>
      <c r="J259" s="31"/>
      <c r="K259" s="31"/>
      <c r="L259" s="31"/>
    </row>
    <row r="260" spans="1:12">
      <c r="A260" s="5"/>
      <c r="B260" s="5"/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12">
      <c r="A261" s="5"/>
      <c r="B261" s="5"/>
      <c r="C261" s="31"/>
      <c r="D261" s="31"/>
      <c r="E261" s="31"/>
      <c r="F261" s="31"/>
      <c r="G261" s="31"/>
      <c r="H261" s="31"/>
      <c r="I261" s="31"/>
      <c r="J261" s="31"/>
      <c r="K261" s="31"/>
      <c r="L261" s="31"/>
    </row>
    <row r="262" spans="1:12">
      <c r="A262" s="5"/>
      <c r="B262" s="5"/>
      <c r="C262" s="31"/>
      <c r="D262" s="31"/>
      <c r="E262" s="31"/>
      <c r="F262" s="31"/>
      <c r="G262" s="31"/>
      <c r="H262" s="31"/>
      <c r="I262" s="31"/>
      <c r="J262" s="31"/>
      <c r="K262" s="31"/>
      <c r="L262" s="31"/>
    </row>
    <row r="263" spans="1:12">
      <c r="A263" s="5"/>
      <c r="B263" s="5"/>
      <c r="C263" s="31"/>
      <c r="D263" s="31"/>
      <c r="E263" s="31"/>
      <c r="F263" s="31"/>
      <c r="G263" s="31"/>
      <c r="H263" s="31"/>
      <c r="I263" s="31"/>
      <c r="J263" s="31"/>
      <c r="K263" s="31"/>
      <c r="L263" s="31"/>
    </row>
    <row r="264" spans="1:12">
      <c r="A264" s="5"/>
      <c r="B264" s="5"/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12">
      <c r="A265" s="5"/>
      <c r="B265" s="5"/>
      <c r="C265" s="31"/>
      <c r="D265" s="31"/>
      <c r="E265" s="31"/>
      <c r="F265" s="31"/>
      <c r="G265" s="31"/>
      <c r="H265" s="31"/>
      <c r="I265" s="31"/>
      <c r="J265" s="31"/>
      <c r="K265" s="31"/>
      <c r="L265" s="31"/>
    </row>
    <row r="266" spans="1:12">
      <c r="A266" s="5"/>
      <c r="B266" s="5"/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12">
      <c r="A267" s="5"/>
      <c r="B267" s="5"/>
      <c r="C267" s="31"/>
      <c r="D267" s="31"/>
      <c r="E267" s="31"/>
      <c r="F267" s="31"/>
      <c r="G267" s="31"/>
      <c r="H267" s="31"/>
      <c r="I267" s="31"/>
      <c r="J267" s="31"/>
      <c r="K267" s="31"/>
      <c r="L267" s="31"/>
    </row>
    <row r="268" spans="1:12">
      <c r="A268" s="5"/>
      <c r="B268" s="5"/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12">
      <c r="A269" s="5"/>
      <c r="B269" s="5"/>
      <c r="C269" s="31"/>
      <c r="D269" s="31"/>
      <c r="E269" s="31"/>
      <c r="F269" s="31"/>
      <c r="G269" s="31"/>
      <c r="H269" s="31"/>
      <c r="I269" s="31"/>
      <c r="J269" s="31"/>
      <c r="K269" s="31"/>
      <c r="L269" s="31"/>
    </row>
    <row r="270" spans="1:12">
      <c r="A270" s="5"/>
      <c r="B270" s="5"/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12">
      <c r="A271" s="5"/>
      <c r="B271" s="5"/>
      <c r="C271" s="31"/>
      <c r="D271" s="31"/>
      <c r="E271" s="31"/>
      <c r="F271" s="31"/>
      <c r="G271" s="31"/>
      <c r="H271" s="31"/>
      <c r="I271" s="31"/>
      <c r="J271" s="31"/>
      <c r="K271" s="31"/>
      <c r="L271" s="31"/>
    </row>
    <row r="272" spans="1:12">
      <c r="A272" s="5"/>
      <c r="B272" s="5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12">
      <c r="A273" s="5"/>
      <c r="B273" s="5"/>
      <c r="C273" s="31"/>
      <c r="D273" s="31"/>
      <c r="E273" s="31"/>
      <c r="F273" s="31"/>
      <c r="G273" s="31"/>
      <c r="H273" s="31"/>
      <c r="I273" s="31"/>
      <c r="J273" s="31"/>
      <c r="K273" s="31"/>
      <c r="L273" s="31"/>
    </row>
    <row r="274" spans="1:12">
      <c r="A274" s="5"/>
      <c r="B274" s="5"/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12">
      <c r="A275" s="5"/>
      <c r="B275" s="5"/>
      <c r="C275" s="31"/>
      <c r="D275" s="31"/>
      <c r="E275" s="31"/>
      <c r="F275" s="31"/>
      <c r="G275" s="31"/>
      <c r="H275" s="31"/>
      <c r="I275" s="31"/>
      <c r="J275" s="31"/>
      <c r="K275" s="31"/>
      <c r="L275" s="31"/>
    </row>
    <row r="276" spans="1:12">
      <c r="A276" s="5"/>
      <c r="B276" s="5"/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12">
      <c r="A277" s="5"/>
      <c r="B277" s="5"/>
      <c r="C277" s="31"/>
      <c r="D277" s="31"/>
      <c r="E277" s="31"/>
      <c r="F277" s="31"/>
      <c r="G277" s="31"/>
      <c r="H277" s="31"/>
      <c r="I277" s="31"/>
      <c r="J277" s="31"/>
      <c r="K277" s="31"/>
      <c r="L277" s="31"/>
    </row>
    <row r="278" spans="1:12">
      <c r="A278" s="5"/>
      <c r="B278" s="5"/>
      <c r="C278" s="31"/>
      <c r="D278" s="31"/>
      <c r="E278" s="31"/>
      <c r="F278" s="31"/>
      <c r="G278" s="31"/>
      <c r="H278" s="31"/>
      <c r="I278" s="31"/>
      <c r="J278" s="31"/>
      <c r="K278" s="31"/>
      <c r="L278" s="31"/>
    </row>
    <row r="279" spans="1:12">
      <c r="A279" s="5"/>
      <c r="B279" s="5"/>
      <c r="C279" s="31"/>
      <c r="D279" s="31"/>
      <c r="E279" s="31"/>
      <c r="F279" s="31"/>
      <c r="G279" s="31"/>
      <c r="H279" s="31"/>
      <c r="I279" s="31"/>
      <c r="J279" s="31"/>
      <c r="K279" s="31"/>
      <c r="L279" s="31"/>
    </row>
    <row r="280" spans="1:12">
      <c r="A280" s="5"/>
      <c r="B280" s="5"/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12">
      <c r="A281" s="5"/>
      <c r="B281" s="5"/>
      <c r="C281" s="31"/>
      <c r="D281" s="31"/>
      <c r="E281" s="31"/>
      <c r="F281" s="31"/>
      <c r="G281" s="31"/>
      <c r="H281" s="31"/>
      <c r="I281" s="31"/>
      <c r="J281" s="31"/>
      <c r="K281" s="31"/>
      <c r="L281" s="31"/>
    </row>
    <row r="282" spans="1:12">
      <c r="A282" s="5"/>
      <c r="B282" s="5"/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12">
      <c r="A283" s="5"/>
      <c r="B283" s="5"/>
      <c r="C283" s="31"/>
      <c r="D283" s="31"/>
      <c r="E283" s="31"/>
      <c r="F283" s="31"/>
      <c r="G283" s="31"/>
      <c r="H283" s="31"/>
      <c r="I283" s="31"/>
      <c r="J283" s="31"/>
      <c r="K283" s="31"/>
      <c r="L283" s="31"/>
    </row>
    <row r="284" spans="1:12">
      <c r="A284" s="5"/>
      <c r="B284" s="5"/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12">
      <c r="A285" s="5"/>
      <c r="B285" s="5"/>
      <c r="C285" s="31"/>
      <c r="D285" s="31"/>
      <c r="E285" s="31"/>
      <c r="F285" s="31"/>
      <c r="G285" s="31"/>
      <c r="H285" s="31"/>
      <c r="I285" s="31"/>
      <c r="J285" s="31"/>
      <c r="K285" s="31"/>
      <c r="L285" s="31"/>
    </row>
    <row r="286" spans="1:12">
      <c r="A286" s="5"/>
      <c r="B286" s="5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>
      <c r="A287" s="5"/>
      <c r="B287" s="5"/>
      <c r="C287" s="31"/>
      <c r="D287" s="31"/>
      <c r="E287" s="31"/>
      <c r="F287" s="31"/>
      <c r="G287" s="31"/>
      <c r="H287" s="31"/>
      <c r="I287" s="31"/>
      <c r="J287" s="31"/>
      <c r="K287" s="31"/>
      <c r="L287" s="31"/>
    </row>
    <row r="288" spans="1:12">
      <c r="A288" s="5"/>
      <c r="B288" s="5"/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>
      <c r="A289" s="5"/>
      <c r="B289" s="5"/>
      <c r="C289" s="31"/>
      <c r="D289" s="31"/>
      <c r="E289" s="31"/>
      <c r="F289" s="31"/>
      <c r="G289" s="31"/>
      <c r="H289" s="31"/>
      <c r="I289" s="31"/>
      <c r="J289" s="31"/>
      <c r="K289" s="31"/>
      <c r="L289" s="31"/>
    </row>
    <row r="290" spans="1:12">
      <c r="A290" s="5"/>
      <c r="B290" s="5"/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>
      <c r="A291" s="5"/>
      <c r="B291" s="5"/>
      <c r="C291" s="31"/>
      <c r="D291" s="31"/>
      <c r="E291" s="31"/>
      <c r="F291" s="31"/>
      <c r="G291" s="31"/>
      <c r="H291" s="31"/>
      <c r="I291" s="31"/>
      <c r="J291" s="31"/>
      <c r="K291" s="31"/>
      <c r="L291" s="31"/>
    </row>
    <row r="292" spans="1:12">
      <c r="A292" s="5"/>
      <c r="B292" s="5"/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>
      <c r="A293" s="5"/>
      <c r="B293" s="5"/>
      <c r="C293" s="31"/>
      <c r="D293" s="31"/>
      <c r="E293" s="31"/>
      <c r="F293" s="31"/>
      <c r="G293" s="31"/>
      <c r="H293" s="31"/>
      <c r="I293" s="31"/>
      <c r="J293" s="31"/>
      <c r="K293" s="31"/>
      <c r="L293" s="31"/>
    </row>
    <row r="294" spans="1:12">
      <c r="A294" s="5"/>
      <c r="B294" s="5"/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>
      <c r="A295" s="5"/>
      <c r="B295" s="5"/>
      <c r="C295" s="31"/>
      <c r="D295" s="31"/>
      <c r="E295" s="31"/>
      <c r="F295" s="31"/>
      <c r="G295" s="31"/>
      <c r="H295" s="31"/>
      <c r="I295" s="31"/>
      <c r="J295" s="31"/>
      <c r="K295" s="31"/>
      <c r="L295" s="31"/>
    </row>
    <row r="296" spans="1:12">
      <c r="A296" s="5"/>
      <c r="B296" s="5"/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>
      <c r="A297" s="5"/>
      <c r="B297" s="5"/>
      <c r="C297" s="31"/>
      <c r="D297" s="31"/>
      <c r="E297" s="31"/>
      <c r="F297" s="31"/>
      <c r="G297" s="31"/>
      <c r="H297" s="31"/>
      <c r="I297" s="31"/>
      <c r="J297" s="31"/>
      <c r="K297" s="31"/>
      <c r="L297" s="31"/>
    </row>
    <row r="298" spans="1:12">
      <c r="A298" s="5"/>
      <c r="B298" s="5"/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>
      <c r="A299" s="5"/>
      <c r="B299" s="5"/>
      <c r="C299" s="31"/>
      <c r="D299" s="31"/>
      <c r="E299" s="31"/>
      <c r="F299" s="31"/>
      <c r="G299" s="31"/>
      <c r="H299" s="31"/>
      <c r="I299" s="31"/>
      <c r="J299" s="31"/>
      <c r="K299" s="31"/>
      <c r="L299" s="31"/>
    </row>
    <row r="300" spans="1:12">
      <c r="A300" s="5"/>
      <c r="B300" s="5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>
      <c r="A301" s="5"/>
      <c r="B301" s="5"/>
      <c r="C301" s="31"/>
      <c r="D301" s="31"/>
      <c r="E301" s="31"/>
      <c r="F301" s="31"/>
      <c r="G301" s="31"/>
      <c r="H301" s="31"/>
      <c r="I301" s="31"/>
      <c r="J301" s="31"/>
      <c r="K301" s="31"/>
      <c r="L301" s="31"/>
    </row>
    <row r="302" spans="1:12">
      <c r="A302" s="5"/>
      <c r="B302" s="5"/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>
      <c r="A303" s="5"/>
      <c r="B303" s="5"/>
      <c r="C303" s="31"/>
      <c r="D303" s="31"/>
      <c r="E303" s="31"/>
      <c r="F303" s="31"/>
      <c r="G303" s="31"/>
      <c r="H303" s="31"/>
      <c r="I303" s="31"/>
      <c r="J303" s="31"/>
      <c r="K303" s="31"/>
      <c r="L303" s="31"/>
    </row>
    <row r="304" spans="1:12">
      <c r="A304" s="5"/>
      <c r="B304" s="5"/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12">
      <c r="A305" s="5"/>
      <c r="B305" s="5"/>
      <c r="C305" s="31"/>
      <c r="D305" s="31"/>
      <c r="E305" s="31"/>
      <c r="F305" s="31"/>
      <c r="G305" s="31"/>
      <c r="H305" s="31"/>
      <c r="I305" s="31"/>
      <c r="J305" s="31"/>
      <c r="K305" s="31"/>
      <c r="L305" s="31"/>
    </row>
    <row r="306" spans="1:12">
      <c r="A306" s="5"/>
      <c r="B306" s="5"/>
      <c r="C306" s="31"/>
      <c r="D306" s="31"/>
      <c r="E306" s="31"/>
      <c r="F306" s="31"/>
      <c r="G306" s="31"/>
      <c r="H306" s="31"/>
      <c r="I306" s="31"/>
      <c r="J306" s="31"/>
      <c r="K306" s="31"/>
      <c r="L306" s="31"/>
    </row>
    <row r="307" spans="1:12">
      <c r="A307" s="5"/>
      <c r="B307" s="5"/>
      <c r="C307" s="31"/>
      <c r="D307" s="31"/>
      <c r="E307" s="31"/>
      <c r="F307" s="31"/>
      <c r="G307" s="31"/>
      <c r="H307" s="31"/>
      <c r="I307" s="31"/>
      <c r="J307" s="31"/>
      <c r="K307" s="31"/>
      <c r="L307" s="31"/>
    </row>
    <row r="308" spans="1:12">
      <c r="A308" s="5"/>
      <c r="B308" s="5"/>
      <c r="C308" s="31"/>
      <c r="D308" s="31"/>
      <c r="E308" s="31"/>
      <c r="F308" s="31"/>
      <c r="G308" s="31"/>
      <c r="H308" s="31"/>
      <c r="I308" s="31"/>
      <c r="J308" s="31"/>
      <c r="K308" s="31"/>
      <c r="L308" s="31"/>
    </row>
    <row r="309" spans="1:12">
      <c r="A309" s="5"/>
      <c r="B309" s="5"/>
      <c r="C309" s="31"/>
      <c r="D309" s="31"/>
      <c r="E309" s="31"/>
      <c r="F309" s="31"/>
      <c r="G309" s="31"/>
      <c r="H309" s="31"/>
      <c r="I309" s="31"/>
      <c r="J309" s="31"/>
      <c r="K309" s="31"/>
      <c r="L309" s="31"/>
    </row>
    <row r="310" spans="1:12">
      <c r="A310" s="5"/>
      <c r="B310" s="5"/>
      <c r="C310" s="31"/>
      <c r="D310" s="31"/>
      <c r="E310" s="31"/>
      <c r="F310" s="31"/>
      <c r="G310" s="31"/>
      <c r="H310" s="31"/>
      <c r="I310" s="31"/>
      <c r="J310" s="31"/>
      <c r="K310" s="31"/>
      <c r="L310" s="31"/>
    </row>
    <row r="311" spans="1:12">
      <c r="A311" s="5"/>
      <c r="B311" s="5"/>
      <c r="C311" s="31"/>
      <c r="D311" s="31"/>
      <c r="E311" s="31"/>
      <c r="F311" s="31"/>
      <c r="G311" s="31"/>
      <c r="H311" s="31"/>
      <c r="I311" s="31"/>
      <c r="J311" s="31"/>
      <c r="K311" s="31"/>
      <c r="L311" s="31"/>
    </row>
    <row r="312" spans="1:12">
      <c r="A312" s="5"/>
      <c r="B312" s="5"/>
      <c r="C312" s="31"/>
      <c r="D312" s="31"/>
      <c r="E312" s="31"/>
      <c r="F312" s="31"/>
      <c r="G312" s="31"/>
      <c r="H312" s="31"/>
      <c r="I312" s="31"/>
      <c r="J312" s="31"/>
      <c r="K312" s="31"/>
      <c r="L312" s="31"/>
    </row>
    <row r="313" spans="1:12">
      <c r="A313" s="5"/>
      <c r="B313" s="5"/>
      <c r="C313" s="31"/>
      <c r="D313" s="31"/>
      <c r="E313" s="31"/>
      <c r="F313" s="31"/>
      <c r="G313" s="31"/>
      <c r="H313" s="31"/>
      <c r="I313" s="31"/>
      <c r="J313" s="31"/>
      <c r="K313" s="31"/>
      <c r="L313" s="31"/>
    </row>
    <row r="314" spans="1:12">
      <c r="A314" s="5"/>
      <c r="B314" s="5"/>
      <c r="C314" s="31"/>
      <c r="D314" s="31"/>
      <c r="E314" s="31"/>
      <c r="F314" s="31"/>
      <c r="G314" s="31"/>
      <c r="H314" s="31"/>
      <c r="I314" s="31"/>
      <c r="J314" s="31"/>
      <c r="K314" s="31"/>
      <c r="L314" s="31"/>
    </row>
    <row r="315" spans="1:12">
      <c r="A315" s="5"/>
      <c r="B315" s="5"/>
      <c r="C315" s="31"/>
      <c r="D315" s="31"/>
      <c r="E315" s="31"/>
      <c r="F315" s="31"/>
      <c r="G315" s="31"/>
      <c r="H315" s="31"/>
      <c r="I315" s="31"/>
      <c r="J315" s="31"/>
      <c r="K315" s="31"/>
      <c r="L315" s="31"/>
    </row>
    <row r="316" spans="1:12">
      <c r="A316" s="5"/>
      <c r="B316" s="5"/>
      <c r="C316" s="31"/>
      <c r="D316" s="31"/>
      <c r="E316" s="31"/>
      <c r="F316" s="31"/>
      <c r="G316" s="31"/>
      <c r="H316" s="31"/>
      <c r="I316" s="31"/>
      <c r="J316" s="31"/>
      <c r="K316" s="31"/>
      <c r="L316" s="31"/>
    </row>
    <row r="317" spans="1:12">
      <c r="A317" s="5"/>
      <c r="B317" s="5"/>
      <c r="C317" s="31"/>
      <c r="D317" s="31"/>
      <c r="E317" s="31"/>
      <c r="F317" s="31"/>
      <c r="G317" s="31"/>
      <c r="H317" s="31"/>
      <c r="I317" s="31"/>
      <c r="J317" s="31"/>
      <c r="K317" s="31"/>
      <c r="L317" s="31"/>
    </row>
    <row r="318" spans="1:12">
      <c r="A318" s="5"/>
      <c r="B318" s="5"/>
      <c r="C318" s="31"/>
      <c r="D318" s="31"/>
      <c r="E318" s="31"/>
      <c r="F318" s="31"/>
      <c r="G318" s="31"/>
      <c r="H318" s="31"/>
      <c r="I318" s="31"/>
      <c r="J318" s="31"/>
      <c r="K318" s="31"/>
      <c r="L318" s="31"/>
    </row>
    <row r="319" spans="1:12">
      <c r="A319" s="5"/>
      <c r="B319" s="5"/>
      <c r="C319" s="31"/>
      <c r="D319" s="31"/>
      <c r="E319" s="31"/>
      <c r="F319" s="31"/>
      <c r="G319" s="31"/>
      <c r="H319" s="31"/>
      <c r="I319" s="31"/>
      <c r="J319" s="31"/>
      <c r="K319" s="31"/>
      <c r="L319" s="31"/>
    </row>
    <row r="320" spans="1:12">
      <c r="A320" s="5"/>
      <c r="B320" s="5"/>
      <c r="C320" s="31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>
      <c r="A321" s="5"/>
      <c r="B321" s="5"/>
      <c r="C321" s="31"/>
      <c r="D321" s="31"/>
      <c r="E321" s="31"/>
      <c r="F321" s="31"/>
      <c r="G321" s="31"/>
      <c r="H321" s="31"/>
      <c r="I321" s="31"/>
      <c r="J321" s="31"/>
      <c r="K321" s="31"/>
      <c r="L321" s="31"/>
    </row>
    <row r="322" spans="1:12">
      <c r="A322" s="5"/>
      <c r="B322" s="5"/>
      <c r="C322" s="31"/>
      <c r="D322" s="31"/>
      <c r="E322" s="31"/>
      <c r="F322" s="31"/>
      <c r="G322" s="31"/>
      <c r="H322" s="31"/>
      <c r="I322" s="31"/>
      <c r="J322" s="31"/>
      <c r="K322" s="31"/>
      <c r="L322" s="31"/>
    </row>
    <row r="323" spans="1:12">
      <c r="A323" s="5"/>
      <c r="B323" s="5"/>
      <c r="C323" s="31"/>
      <c r="D323" s="31"/>
      <c r="E323" s="31"/>
      <c r="F323" s="31"/>
      <c r="G323" s="31"/>
      <c r="H323" s="31"/>
      <c r="I323" s="31"/>
      <c r="J323" s="31"/>
      <c r="K323" s="31"/>
      <c r="L323" s="31"/>
    </row>
    <row r="324" spans="1:12">
      <c r="A324" s="5"/>
      <c r="B324" s="5"/>
      <c r="C324" s="31"/>
      <c r="D324" s="31"/>
      <c r="E324" s="31"/>
      <c r="F324" s="31"/>
      <c r="G324" s="31"/>
      <c r="H324" s="31"/>
      <c r="I324" s="31"/>
      <c r="J324" s="31"/>
      <c r="K324" s="31"/>
      <c r="L324" s="31"/>
    </row>
    <row r="325" spans="1:12">
      <c r="A325" s="5"/>
      <c r="B325" s="5"/>
      <c r="C325" s="31"/>
      <c r="D325" s="31"/>
      <c r="E325" s="31"/>
      <c r="F325" s="31"/>
      <c r="G325" s="31"/>
      <c r="H325" s="31"/>
      <c r="I325" s="31"/>
      <c r="J325" s="31"/>
      <c r="K325" s="31"/>
      <c r="L325" s="31"/>
    </row>
    <row r="326" spans="1:12">
      <c r="A326" s="5"/>
      <c r="B326" s="5"/>
      <c r="C326" s="31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12">
      <c r="A327" s="5"/>
      <c r="B327" s="5"/>
      <c r="C327" s="31"/>
      <c r="D327" s="31"/>
      <c r="E327" s="31"/>
      <c r="F327" s="31"/>
      <c r="G327" s="31"/>
      <c r="H327" s="31"/>
      <c r="I327" s="31"/>
      <c r="J327" s="31"/>
      <c r="K327" s="31"/>
      <c r="L327" s="31"/>
    </row>
    <row r="328" spans="1:12">
      <c r="A328" s="5"/>
      <c r="B328" s="5"/>
      <c r="C328" s="31"/>
      <c r="D328" s="31"/>
      <c r="E328" s="31"/>
      <c r="F328" s="31"/>
      <c r="G328" s="31"/>
      <c r="H328" s="31"/>
      <c r="I328" s="31"/>
      <c r="J328" s="31"/>
      <c r="K328" s="31"/>
      <c r="L328" s="31"/>
    </row>
    <row r="329" spans="1:12">
      <c r="A329" s="5"/>
      <c r="B329" s="5"/>
      <c r="C329" s="31"/>
      <c r="D329" s="31"/>
      <c r="E329" s="31"/>
      <c r="F329" s="31"/>
      <c r="G329" s="31"/>
      <c r="H329" s="31"/>
      <c r="I329" s="31"/>
      <c r="J329" s="31"/>
      <c r="K329" s="31"/>
      <c r="L329" s="31"/>
    </row>
    <row r="330" spans="1:12">
      <c r="A330" s="5"/>
      <c r="B330" s="5"/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2">
      <c r="A331" s="5"/>
      <c r="B331" s="5"/>
      <c r="C331" s="31"/>
      <c r="D331" s="31"/>
      <c r="E331" s="31"/>
      <c r="F331" s="31"/>
      <c r="G331" s="31"/>
      <c r="H331" s="31"/>
      <c r="I331" s="31"/>
      <c r="J331" s="31"/>
      <c r="K331" s="31"/>
      <c r="L331" s="31"/>
    </row>
    <row r="332" spans="1:12">
      <c r="A332" s="5"/>
      <c r="B332" s="5"/>
      <c r="C332" s="31"/>
      <c r="D332" s="31"/>
      <c r="E332" s="31"/>
      <c r="F332" s="31"/>
      <c r="G332" s="31"/>
      <c r="H332" s="31"/>
      <c r="I332" s="31"/>
      <c r="J332" s="31"/>
      <c r="K332" s="31"/>
      <c r="L332" s="31"/>
    </row>
    <row r="333" spans="1:12">
      <c r="A333" s="5"/>
      <c r="B333" s="5"/>
      <c r="C333" s="31"/>
      <c r="D333" s="31"/>
      <c r="E333" s="31"/>
      <c r="F333" s="31"/>
      <c r="G333" s="31"/>
      <c r="H333" s="31"/>
      <c r="I333" s="31"/>
      <c r="J333" s="31"/>
      <c r="K333" s="31"/>
      <c r="L333" s="31"/>
    </row>
    <row r="334" spans="1:12">
      <c r="A334" s="5"/>
      <c r="B334" s="5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>
      <c r="A335" s="5"/>
      <c r="B335" s="5"/>
      <c r="C335" s="31"/>
      <c r="D335" s="31"/>
      <c r="E335" s="31"/>
      <c r="F335" s="31"/>
      <c r="G335" s="31"/>
      <c r="H335" s="31"/>
      <c r="I335" s="31"/>
      <c r="J335" s="31"/>
      <c r="K335" s="31"/>
      <c r="L335" s="31"/>
    </row>
    <row r="336" spans="1:12">
      <c r="A336" s="5"/>
      <c r="B336" s="5"/>
      <c r="C336" s="31"/>
      <c r="D336" s="31"/>
      <c r="E336" s="31"/>
      <c r="F336" s="31"/>
      <c r="G336" s="31"/>
      <c r="H336" s="31"/>
      <c r="I336" s="31"/>
      <c r="J336" s="31"/>
      <c r="K336" s="31"/>
      <c r="L336" s="31"/>
    </row>
    <row r="337" spans="1:12">
      <c r="A337" s="5"/>
      <c r="B337" s="5"/>
      <c r="C337" s="31"/>
      <c r="D337" s="31"/>
      <c r="E337" s="31"/>
      <c r="F337" s="31"/>
      <c r="G337" s="31"/>
      <c r="H337" s="31"/>
      <c r="I337" s="31"/>
      <c r="J337" s="31"/>
      <c r="K337" s="31"/>
      <c r="L337" s="31"/>
    </row>
    <row r="338" spans="1:12">
      <c r="A338" s="5"/>
      <c r="B338" s="5"/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>
      <c r="A339" s="5"/>
      <c r="B339" s="5"/>
      <c r="C339" s="31"/>
      <c r="D339" s="31"/>
      <c r="E339" s="31"/>
      <c r="F339" s="31"/>
      <c r="G339" s="31"/>
      <c r="H339" s="31"/>
      <c r="I339" s="31"/>
      <c r="J339" s="31"/>
      <c r="K339" s="31"/>
      <c r="L339" s="31"/>
    </row>
    <row r="340" spans="1:12">
      <c r="A340" s="5"/>
      <c r="B340" s="5"/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>
      <c r="A341" s="5"/>
      <c r="B341" s="5"/>
      <c r="C341" s="31"/>
      <c r="D341" s="31"/>
      <c r="E341" s="31"/>
      <c r="F341" s="31"/>
      <c r="G341" s="31"/>
      <c r="H341" s="31"/>
      <c r="I341" s="31"/>
      <c r="J341" s="31"/>
      <c r="K341" s="31"/>
      <c r="L341" s="31"/>
    </row>
    <row r="342" spans="1:12">
      <c r="A342" s="5"/>
      <c r="B342" s="5"/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>
      <c r="A343" s="5"/>
      <c r="B343" s="5"/>
      <c r="C343" s="31"/>
      <c r="D343" s="31"/>
      <c r="E343" s="31"/>
      <c r="F343" s="31"/>
      <c r="G343" s="31"/>
      <c r="H343" s="31"/>
      <c r="I343" s="31"/>
      <c r="J343" s="31"/>
      <c r="K343" s="31"/>
      <c r="L343" s="31"/>
    </row>
    <row r="344" spans="1:12">
      <c r="A344" s="5"/>
      <c r="B344" s="5"/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>
      <c r="A345" s="5"/>
      <c r="B345" s="5"/>
      <c r="C345" s="31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>
      <c r="A346" s="5"/>
      <c r="B346" s="5"/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>
      <c r="A347" s="5"/>
      <c r="B347" s="5"/>
      <c r="C347" s="31"/>
      <c r="D347" s="31"/>
      <c r="E347" s="31"/>
      <c r="F347" s="31"/>
      <c r="G347" s="31"/>
      <c r="H347" s="31"/>
      <c r="I347" s="31"/>
      <c r="J347" s="31"/>
      <c r="K347" s="31"/>
      <c r="L347" s="31"/>
    </row>
    <row r="348" spans="1:12">
      <c r="A348" s="5"/>
      <c r="B348" s="5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>
      <c r="A349" s="5"/>
      <c r="B349" s="5"/>
      <c r="C349" s="31"/>
      <c r="D349" s="31"/>
      <c r="E349" s="31"/>
      <c r="F349" s="31"/>
      <c r="G349" s="31"/>
      <c r="H349" s="31"/>
      <c r="I349" s="31"/>
      <c r="J349" s="31"/>
      <c r="K349" s="31"/>
      <c r="L349" s="31"/>
    </row>
    <row r="350" spans="1:12">
      <c r="A350" s="5"/>
      <c r="B350" s="5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>
      <c r="A351" s="5"/>
      <c r="B351" s="5"/>
      <c r="C351" s="31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12">
      <c r="A352" s="5"/>
      <c r="B352" s="5"/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12">
      <c r="A353" s="5"/>
      <c r="B353" s="5"/>
      <c r="C353" s="31"/>
      <c r="D353" s="31"/>
      <c r="E353" s="31"/>
      <c r="F353" s="31"/>
      <c r="G353" s="31"/>
      <c r="H353" s="31"/>
      <c r="I353" s="31"/>
      <c r="J353" s="31"/>
      <c r="K353" s="31"/>
      <c r="L353" s="31"/>
    </row>
    <row r="354" spans="1:12">
      <c r="A354" s="5"/>
      <c r="B354" s="5"/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12">
      <c r="A355" s="5"/>
      <c r="B355" s="5"/>
      <c r="C355" s="31"/>
      <c r="D355" s="31"/>
      <c r="E355" s="31"/>
      <c r="F355" s="31"/>
      <c r="G355" s="31"/>
      <c r="H355" s="31"/>
      <c r="I355" s="31"/>
      <c r="J355" s="31"/>
      <c r="K355" s="31"/>
      <c r="L355" s="31"/>
    </row>
    <row r="356" spans="1:12">
      <c r="A356" s="5"/>
      <c r="B356" s="5"/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12">
      <c r="A357" s="5"/>
      <c r="B357" s="5"/>
      <c r="C357" s="31"/>
      <c r="D357" s="31"/>
      <c r="E357" s="31"/>
      <c r="F357" s="31"/>
      <c r="G357" s="31"/>
      <c r="H357" s="31"/>
      <c r="I357" s="31"/>
      <c r="J357" s="31"/>
      <c r="K357" s="31"/>
      <c r="L357" s="31"/>
    </row>
    <row r="358" spans="1:12">
      <c r="A358" s="5"/>
      <c r="B358" s="5"/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12">
      <c r="A359" s="5"/>
      <c r="B359" s="5"/>
      <c r="C359" s="31"/>
      <c r="D359" s="31"/>
      <c r="E359" s="31"/>
      <c r="F359" s="31"/>
      <c r="G359" s="31"/>
      <c r="H359" s="31"/>
      <c r="I359" s="31"/>
      <c r="J359" s="31"/>
      <c r="K359" s="31"/>
      <c r="L359" s="31"/>
    </row>
    <row r="360" spans="1:12">
      <c r="A360" s="5"/>
      <c r="B360" s="5"/>
      <c r="C360" s="31"/>
      <c r="D360" s="31"/>
      <c r="E360" s="31"/>
      <c r="F360" s="31"/>
      <c r="G360" s="31"/>
      <c r="H360" s="31"/>
      <c r="I360" s="31"/>
      <c r="J360" s="31"/>
      <c r="K360" s="31"/>
      <c r="L360" s="31"/>
    </row>
    <row r="361" spans="1:12">
      <c r="A361" s="5"/>
      <c r="B361" s="5"/>
      <c r="C361" s="31"/>
      <c r="D361" s="31"/>
      <c r="E361" s="31"/>
      <c r="F361" s="31"/>
      <c r="G361" s="31"/>
      <c r="H361" s="31"/>
      <c r="I361" s="31"/>
      <c r="J361" s="31"/>
      <c r="K361" s="31"/>
      <c r="L361" s="31"/>
    </row>
    <row r="362" spans="1:12">
      <c r="A362" s="5"/>
      <c r="B362" s="5"/>
      <c r="C362" s="31"/>
      <c r="D362" s="31"/>
      <c r="E362" s="31"/>
      <c r="F362" s="31"/>
      <c r="G362" s="31"/>
      <c r="H362" s="31"/>
      <c r="I362" s="31"/>
      <c r="J362" s="31"/>
      <c r="K362" s="31"/>
      <c r="L362" s="31"/>
    </row>
    <row r="363" spans="1:12">
      <c r="A363" s="5"/>
      <c r="B363" s="5"/>
      <c r="C363" s="31"/>
      <c r="D363" s="31"/>
      <c r="E363" s="31"/>
      <c r="F363" s="31"/>
      <c r="G363" s="31"/>
      <c r="H363" s="31"/>
      <c r="I363" s="31"/>
      <c r="J363" s="31"/>
      <c r="K363" s="31"/>
      <c r="L363" s="31"/>
    </row>
    <row r="364" spans="1:12">
      <c r="A364" s="5"/>
      <c r="B364" s="5"/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12">
      <c r="A365" s="5"/>
      <c r="B365" s="5"/>
      <c r="C365" s="31"/>
      <c r="D365" s="31"/>
      <c r="E365" s="31"/>
      <c r="F365" s="31"/>
      <c r="G365" s="31"/>
      <c r="H365" s="31"/>
      <c r="I365" s="31"/>
      <c r="J365" s="31"/>
      <c r="K365" s="31"/>
      <c r="L365" s="31"/>
    </row>
    <row r="366" spans="1:12">
      <c r="A366" s="5"/>
      <c r="B366" s="5"/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12">
      <c r="A367" s="5"/>
      <c r="B367" s="5"/>
      <c r="C367" s="31"/>
      <c r="D367" s="31"/>
      <c r="E367" s="31"/>
      <c r="F367" s="31"/>
      <c r="G367" s="31"/>
      <c r="H367" s="31"/>
      <c r="I367" s="31"/>
      <c r="J367" s="31"/>
      <c r="K367" s="31"/>
      <c r="L367" s="31"/>
    </row>
    <row r="368" spans="1:12">
      <c r="A368" s="5"/>
      <c r="B368" s="5"/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12">
      <c r="A369" s="5"/>
      <c r="B369" s="5"/>
      <c r="C369" s="31"/>
      <c r="D369" s="31"/>
      <c r="E369" s="31"/>
      <c r="F369" s="31"/>
      <c r="G369" s="31"/>
      <c r="H369" s="31"/>
      <c r="I369" s="31"/>
      <c r="J369" s="31"/>
      <c r="K369" s="31"/>
      <c r="L369" s="31"/>
    </row>
    <row r="370" spans="1:12">
      <c r="A370" s="5"/>
      <c r="B370" s="5"/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12">
      <c r="A371" s="5"/>
      <c r="B371" s="5"/>
      <c r="C371" s="31"/>
      <c r="D371" s="31"/>
      <c r="E371" s="31"/>
      <c r="F371" s="31"/>
      <c r="G371" s="31"/>
      <c r="H371" s="31"/>
      <c r="I371" s="31"/>
      <c r="J371" s="31"/>
      <c r="K371" s="31"/>
      <c r="L371" s="31"/>
    </row>
    <row r="372" spans="1:12">
      <c r="A372" s="5"/>
      <c r="B372" s="5"/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12">
      <c r="A373" s="5"/>
      <c r="B373" s="5"/>
      <c r="C373" s="31"/>
      <c r="D373" s="31"/>
      <c r="E373" s="31"/>
      <c r="F373" s="31"/>
      <c r="G373" s="31"/>
      <c r="H373" s="31"/>
      <c r="I373" s="31"/>
      <c r="J373" s="31"/>
      <c r="K373" s="31"/>
      <c r="L373" s="31"/>
    </row>
    <row r="374" spans="1:12">
      <c r="A374" s="5"/>
      <c r="B374" s="5"/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12">
      <c r="A375" s="5"/>
      <c r="B375" s="5"/>
      <c r="C375" s="31"/>
      <c r="D375" s="31"/>
      <c r="E375" s="31"/>
      <c r="F375" s="31"/>
      <c r="G375" s="31"/>
      <c r="H375" s="31"/>
      <c r="I375" s="31"/>
      <c r="J375" s="31"/>
      <c r="K375" s="31"/>
      <c r="L375" s="31"/>
    </row>
    <row r="376" spans="1:12">
      <c r="A376" s="5"/>
      <c r="B376" s="5"/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12">
      <c r="A377" s="5"/>
      <c r="B377" s="5"/>
      <c r="C377" s="31"/>
      <c r="D377" s="31"/>
      <c r="E377" s="31"/>
      <c r="F377" s="31"/>
      <c r="G377" s="31"/>
      <c r="H377" s="31"/>
      <c r="I377" s="31"/>
      <c r="J377" s="31"/>
      <c r="K377" s="31"/>
      <c r="L377" s="31"/>
    </row>
    <row r="378" spans="1:12">
      <c r="A378" s="5"/>
      <c r="B378" s="5"/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12">
      <c r="A379" s="5"/>
      <c r="B379" s="5"/>
      <c r="C379" s="31"/>
      <c r="D379" s="31"/>
      <c r="E379" s="31"/>
      <c r="F379" s="31"/>
      <c r="G379" s="31"/>
      <c r="H379" s="31"/>
      <c r="I379" s="31"/>
      <c r="J379" s="31"/>
      <c r="K379" s="31"/>
      <c r="L379" s="31"/>
    </row>
    <row r="380" spans="1:12">
      <c r="A380" s="5"/>
      <c r="B380" s="5"/>
      <c r="C380" s="31"/>
      <c r="D380" s="31"/>
      <c r="E380" s="31"/>
      <c r="F380" s="31"/>
      <c r="G380" s="31"/>
      <c r="H380" s="31"/>
      <c r="I380" s="31"/>
      <c r="J380" s="31"/>
      <c r="K380" s="31"/>
      <c r="L380" s="31"/>
    </row>
    <row r="381" spans="1:12">
      <c r="A381" s="5"/>
      <c r="B381" s="5"/>
      <c r="C381" s="31"/>
      <c r="D381" s="31"/>
      <c r="E381" s="31"/>
      <c r="F381" s="31"/>
      <c r="G381" s="31"/>
      <c r="H381" s="31"/>
      <c r="I381" s="31"/>
      <c r="J381" s="31"/>
      <c r="K381" s="31"/>
      <c r="L381" s="31"/>
    </row>
    <row r="382" spans="1:12">
      <c r="A382" s="5"/>
      <c r="B382" s="5"/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12">
      <c r="A383" s="5"/>
      <c r="B383" s="5"/>
      <c r="C383" s="31"/>
      <c r="D383" s="31"/>
      <c r="E383" s="31"/>
      <c r="F383" s="31"/>
      <c r="G383" s="31"/>
      <c r="H383" s="31"/>
      <c r="I383" s="31"/>
      <c r="J383" s="31"/>
      <c r="K383" s="31"/>
      <c r="L383" s="31"/>
    </row>
    <row r="384" spans="1:12">
      <c r="A384" s="5"/>
      <c r="B384" s="5"/>
      <c r="C384" s="31"/>
      <c r="D384" s="31"/>
      <c r="E384" s="31"/>
      <c r="F384" s="31"/>
      <c r="G384" s="31"/>
      <c r="H384" s="31"/>
      <c r="I384" s="31"/>
      <c r="J384" s="31"/>
      <c r="K384" s="31"/>
      <c r="L384" s="31"/>
    </row>
    <row r="385" spans="1:12">
      <c r="A385" s="5"/>
      <c r="B385" s="5"/>
      <c r="C385" s="31"/>
      <c r="D385" s="31"/>
      <c r="E385" s="31"/>
      <c r="F385" s="31"/>
      <c r="G385" s="31"/>
      <c r="H385" s="31"/>
      <c r="I385" s="31"/>
      <c r="J385" s="31"/>
      <c r="K385" s="31"/>
      <c r="L385" s="31"/>
    </row>
    <row r="386" spans="1:12">
      <c r="A386" s="5"/>
      <c r="B386" s="5"/>
      <c r="C386" s="31"/>
      <c r="D386" s="31"/>
      <c r="E386" s="31"/>
      <c r="F386" s="31"/>
      <c r="G386" s="31"/>
      <c r="H386" s="31"/>
      <c r="I386" s="31"/>
      <c r="J386" s="31"/>
      <c r="K386" s="31"/>
      <c r="L386" s="31"/>
    </row>
    <row r="387" spans="1:12">
      <c r="A387" s="5"/>
      <c r="B387" s="5"/>
      <c r="C387" s="31"/>
      <c r="D387" s="31"/>
      <c r="E387" s="31"/>
      <c r="F387" s="31"/>
      <c r="G387" s="31"/>
      <c r="H387" s="31"/>
      <c r="I387" s="31"/>
      <c r="J387" s="31"/>
      <c r="K387" s="31"/>
      <c r="L387" s="31"/>
    </row>
    <row r="388" spans="1:12">
      <c r="A388" s="5"/>
      <c r="B388" s="5"/>
      <c r="C388" s="31"/>
      <c r="D388" s="31"/>
      <c r="E388" s="31"/>
      <c r="F388" s="31"/>
      <c r="G388" s="31"/>
      <c r="H388" s="31"/>
      <c r="I388" s="31"/>
      <c r="J388" s="31"/>
      <c r="K388" s="31"/>
      <c r="L388" s="31"/>
    </row>
    <row r="389" spans="1:12">
      <c r="A389" s="5"/>
      <c r="B389" s="5"/>
      <c r="C389" s="31"/>
      <c r="D389" s="31"/>
      <c r="E389" s="31"/>
      <c r="F389" s="31"/>
      <c r="G389" s="31"/>
      <c r="H389" s="31"/>
      <c r="I389" s="31"/>
      <c r="J389" s="31"/>
      <c r="K389" s="31"/>
      <c r="L389" s="31"/>
    </row>
    <row r="390" spans="1:12">
      <c r="A390" s="5"/>
      <c r="B390" s="5"/>
      <c r="C390" s="31"/>
      <c r="D390" s="31"/>
      <c r="E390" s="31"/>
      <c r="F390" s="31"/>
      <c r="G390" s="31"/>
      <c r="H390" s="31"/>
      <c r="I390" s="31"/>
      <c r="J390" s="31"/>
      <c r="K390" s="31"/>
      <c r="L390" s="31"/>
    </row>
    <row r="391" spans="1:12">
      <c r="A391" s="5"/>
      <c r="B391" s="5"/>
      <c r="C391" s="31"/>
      <c r="D391" s="31"/>
      <c r="E391" s="31"/>
      <c r="F391" s="31"/>
      <c r="G391" s="31"/>
      <c r="H391" s="31"/>
      <c r="I391" s="31"/>
      <c r="J391" s="31"/>
      <c r="K391" s="31"/>
      <c r="L391" s="31"/>
    </row>
    <row r="392" spans="1:12">
      <c r="A392" s="5"/>
      <c r="B392" s="5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12">
      <c r="A393" s="5"/>
      <c r="B393" s="5"/>
      <c r="C393" s="31"/>
      <c r="D393" s="31"/>
      <c r="E393" s="31"/>
      <c r="F393" s="31"/>
      <c r="G393" s="31"/>
      <c r="H393" s="31"/>
      <c r="I393" s="31"/>
      <c r="J393" s="31"/>
      <c r="K393" s="31"/>
      <c r="L393" s="31"/>
    </row>
    <row r="394" spans="1:12">
      <c r="A394" s="5"/>
      <c r="B394" s="5"/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12">
      <c r="A395" s="5"/>
      <c r="B395" s="5"/>
      <c r="C395" s="31"/>
      <c r="D395" s="31"/>
      <c r="E395" s="31"/>
      <c r="F395" s="31"/>
      <c r="G395" s="31"/>
      <c r="H395" s="31"/>
      <c r="I395" s="31"/>
      <c r="J395" s="31"/>
      <c r="K395" s="31"/>
      <c r="L395" s="31"/>
    </row>
    <row r="396" spans="1:12">
      <c r="A396" s="5"/>
      <c r="B396" s="5"/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12">
      <c r="A397" s="5"/>
      <c r="B397" s="5"/>
      <c r="C397" s="31"/>
      <c r="D397" s="31"/>
      <c r="E397" s="31"/>
      <c r="F397" s="31"/>
      <c r="G397" s="31"/>
      <c r="H397" s="31"/>
      <c r="I397" s="31"/>
      <c r="J397" s="31"/>
      <c r="K397" s="31"/>
      <c r="L397" s="31"/>
    </row>
    <row r="398" spans="1:12">
      <c r="A398" s="5"/>
      <c r="B398" s="5"/>
      <c r="C398" s="31"/>
      <c r="D398" s="31"/>
      <c r="E398" s="31"/>
      <c r="F398" s="31"/>
      <c r="G398" s="31"/>
      <c r="H398" s="31"/>
      <c r="I398" s="31"/>
      <c r="J398" s="31"/>
      <c r="K398" s="31"/>
      <c r="L398" s="31"/>
    </row>
    <row r="399" spans="1:12">
      <c r="A399" s="5"/>
      <c r="B399" s="5"/>
      <c r="C399" s="31"/>
      <c r="D399" s="31"/>
      <c r="E399" s="31"/>
      <c r="F399" s="31"/>
      <c r="G399" s="31"/>
      <c r="H399" s="31"/>
      <c r="I399" s="31"/>
      <c r="J399" s="31"/>
      <c r="K399" s="31"/>
      <c r="L399" s="31"/>
    </row>
    <row r="400" spans="1:12">
      <c r="A400" s="5"/>
      <c r="B400" s="5"/>
      <c r="C400" s="31"/>
      <c r="D400" s="31"/>
      <c r="E400" s="31"/>
      <c r="F400" s="31"/>
      <c r="G400" s="31"/>
      <c r="H400" s="31"/>
      <c r="I400" s="31"/>
      <c r="J400" s="31"/>
      <c r="K400" s="31"/>
      <c r="L400" s="31"/>
    </row>
    <row r="401" spans="1:12">
      <c r="A401" s="5"/>
      <c r="B401" s="5"/>
      <c r="C401" s="31"/>
      <c r="D401" s="31"/>
      <c r="E401" s="31"/>
      <c r="F401" s="31"/>
      <c r="G401" s="31"/>
      <c r="H401" s="31"/>
      <c r="I401" s="31"/>
      <c r="J401" s="31"/>
      <c r="K401" s="31"/>
      <c r="L401" s="31"/>
    </row>
    <row r="402" spans="1:12">
      <c r="A402" s="5"/>
      <c r="B402" s="5"/>
      <c r="C402" s="31"/>
      <c r="D402" s="31"/>
      <c r="E402" s="31"/>
      <c r="F402" s="31"/>
      <c r="G402" s="31"/>
      <c r="H402" s="31"/>
      <c r="I402" s="31"/>
      <c r="J402" s="31"/>
      <c r="K402" s="31"/>
      <c r="L402" s="31"/>
    </row>
    <row r="403" spans="1:12">
      <c r="A403" s="5"/>
      <c r="B403" s="5"/>
      <c r="C403" s="31"/>
      <c r="D403" s="31"/>
      <c r="E403" s="31"/>
      <c r="F403" s="31"/>
      <c r="G403" s="31"/>
      <c r="H403" s="31"/>
      <c r="I403" s="31"/>
      <c r="J403" s="31"/>
      <c r="K403" s="31"/>
      <c r="L403" s="31"/>
    </row>
    <row r="404" spans="1:12">
      <c r="A404" s="5"/>
      <c r="B404" s="5"/>
      <c r="C404" s="31"/>
      <c r="D404" s="31"/>
      <c r="E404" s="31"/>
      <c r="F404" s="31"/>
      <c r="G404" s="31"/>
      <c r="H404" s="31"/>
      <c r="I404" s="31"/>
      <c r="J404" s="31"/>
      <c r="K404" s="31"/>
      <c r="L404" s="31"/>
    </row>
    <row r="405" spans="1:12">
      <c r="A405" s="5"/>
      <c r="B405" s="5"/>
      <c r="C405" s="31"/>
      <c r="D405" s="31"/>
      <c r="E405" s="31"/>
      <c r="F405" s="31"/>
      <c r="G405" s="31"/>
      <c r="H405" s="31"/>
      <c r="I405" s="31"/>
      <c r="J405" s="31"/>
      <c r="K405" s="31"/>
      <c r="L405" s="31"/>
    </row>
    <row r="406" spans="1:12">
      <c r="A406" s="5"/>
      <c r="B406" s="5"/>
      <c r="C406" s="31"/>
      <c r="D406" s="31"/>
      <c r="E406" s="31"/>
      <c r="F406" s="31"/>
      <c r="G406" s="31"/>
      <c r="H406" s="31"/>
      <c r="I406" s="31"/>
      <c r="J406" s="31"/>
      <c r="K406" s="31"/>
      <c r="L406" s="31"/>
    </row>
    <row r="407" spans="1:12">
      <c r="A407" s="5"/>
      <c r="B407" s="5"/>
      <c r="C407" s="31"/>
      <c r="D407" s="31"/>
      <c r="E407" s="31"/>
      <c r="F407" s="31"/>
      <c r="G407" s="31"/>
      <c r="H407" s="31"/>
      <c r="I407" s="31"/>
      <c r="J407" s="31"/>
      <c r="K407" s="31"/>
      <c r="L407" s="31"/>
    </row>
    <row r="408" spans="1:12">
      <c r="A408" s="5"/>
      <c r="B408" s="5"/>
      <c r="C408" s="31"/>
      <c r="D408" s="31"/>
      <c r="E408" s="31"/>
      <c r="F408" s="31"/>
      <c r="G408" s="31"/>
      <c r="H408" s="31"/>
      <c r="I408" s="31"/>
      <c r="J408" s="31"/>
      <c r="K408" s="31"/>
      <c r="L408" s="31"/>
    </row>
    <row r="409" spans="1:12">
      <c r="A409" s="5"/>
      <c r="B409" s="5"/>
      <c r="C409" s="31"/>
      <c r="D409" s="31"/>
      <c r="E409" s="31"/>
      <c r="F409" s="31"/>
      <c r="G409" s="31"/>
      <c r="H409" s="31"/>
      <c r="I409" s="31"/>
      <c r="J409" s="31"/>
      <c r="K409" s="31"/>
      <c r="L409" s="31"/>
    </row>
    <row r="410" spans="1:12">
      <c r="A410" s="5"/>
      <c r="B410" s="5"/>
      <c r="C410" s="31"/>
      <c r="D410" s="31"/>
      <c r="E410" s="31"/>
      <c r="F410" s="31"/>
      <c r="G410" s="31"/>
      <c r="H410" s="31"/>
      <c r="I410" s="31"/>
      <c r="J410" s="31"/>
      <c r="K410" s="31"/>
      <c r="L410" s="31"/>
    </row>
    <row r="411" spans="1:12">
      <c r="A411" s="5"/>
      <c r="B411" s="5"/>
      <c r="C411" s="31"/>
      <c r="D411" s="31"/>
      <c r="E411" s="31"/>
      <c r="F411" s="31"/>
      <c r="G411" s="31"/>
      <c r="H411" s="31"/>
      <c r="I411" s="31"/>
      <c r="J411" s="31"/>
      <c r="K411" s="31"/>
      <c r="L411" s="31"/>
    </row>
    <row r="412" spans="1:12">
      <c r="A412" s="5"/>
      <c r="B412" s="5"/>
      <c r="C412" s="31"/>
      <c r="D412" s="31"/>
      <c r="E412" s="31"/>
      <c r="F412" s="31"/>
      <c r="G412" s="31"/>
      <c r="H412" s="31"/>
      <c r="I412" s="31"/>
      <c r="J412" s="31"/>
      <c r="K412" s="31"/>
      <c r="L412" s="31"/>
    </row>
    <row r="413" spans="1:12">
      <c r="A413" s="5"/>
      <c r="B413" s="5"/>
      <c r="C413" s="31"/>
      <c r="D413" s="31"/>
      <c r="E413" s="31"/>
      <c r="F413" s="31"/>
      <c r="G413" s="31"/>
      <c r="H413" s="31"/>
      <c r="I413" s="31"/>
      <c r="J413" s="31"/>
      <c r="K413" s="31"/>
      <c r="L413" s="31"/>
    </row>
    <row r="414" spans="1:12">
      <c r="A414" s="5"/>
      <c r="B414" s="5"/>
      <c r="C414" s="31"/>
      <c r="D414" s="31"/>
      <c r="E414" s="31"/>
      <c r="F414" s="31"/>
      <c r="G414" s="31"/>
      <c r="H414" s="31"/>
      <c r="I414" s="31"/>
      <c r="J414" s="31"/>
      <c r="K414" s="31"/>
      <c r="L414" s="31"/>
    </row>
    <row r="415" spans="1:12">
      <c r="A415" s="5"/>
      <c r="B415" s="5"/>
      <c r="C415" s="31"/>
      <c r="D415" s="31"/>
      <c r="E415" s="31"/>
      <c r="F415" s="31"/>
      <c r="G415" s="31"/>
      <c r="H415" s="31"/>
      <c r="I415" s="31"/>
      <c r="J415" s="31"/>
      <c r="K415" s="31"/>
      <c r="L415" s="31"/>
    </row>
    <row r="416" spans="1:12">
      <c r="A416" s="5"/>
      <c r="B416" s="5"/>
      <c r="C416" s="31"/>
      <c r="D416" s="31"/>
      <c r="E416" s="31"/>
      <c r="F416" s="31"/>
      <c r="G416" s="31"/>
      <c r="H416" s="31"/>
      <c r="I416" s="31"/>
      <c r="J416" s="31"/>
      <c r="K416" s="31"/>
      <c r="L416" s="31"/>
    </row>
    <row r="417" spans="1:12">
      <c r="A417" s="5"/>
      <c r="B417" s="5"/>
      <c r="C417" s="31"/>
      <c r="D417" s="31"/>
      <c r="E417" s="31"/>
      <c r="F417" s="31"/>
      <c r="G417" s="31"/>
      <c r="H417" s="31"/>
      <c r="I417" s="31"/>
      <c r="J417" s="31"/>
      <c r="K417" s="31"/>
      <c r="L417" s="31"/>
    </row>
    <row r="418" spans="1:12">
      <c r="A418" s="5"/>
      <c r="B418" s="5"/>
      <c r="C418" s="31"/>
      <c r="D418" s="31"/>
      <c r="E418" s="31"/>
      <c r="F418" s="31"/>
      <c r="G418" s="31"/>
      <c r="H418" s="31"/>
      <c r="I418" s="31"/>
      <c r="J418" s="31"/>
      <c r="K418" s="31"/>
      <c r="L418" s="31"/>
    </row>
    <row r="419" spans="1:12">
      <c r="A419" s="5"/>
      <c r="B419" s="5"/>
      <c r="C419" s="31"/>
      <c r="D419" s="31"/>
      <c r="E419" s="31"/>
      <c r="F419" s="31"/>
      <c r="G419" s="31"/>
      <c r="H419" s="31"/>
      <c r="I419" s="31"/>
      <c r="J419" s="31"/>
      <c r="K419" s="31"/>
      <c r="L419" s="31"/>
    </row>
    <row r="420" spans="1:12">
      <c r="A420" s="5"/>
      <c r="B420" s="5"/>
      <c r="C420" s="31"/>
      <c r="D420" s="31"/>
      <c r="E420" s="31"/>
      <c r="F420" s="31"/>
      <c r="G420" s="31"/>
      <c r="H420" s="31"/>
      <c r="I420" s="31"/>
      <c r="J420" s="31"/>
      <c r="K420" s="31"/>
      <c r="L420" s="31"/>
    </row>
    <row r="421" spans="1:12">
      <c r="A421" s="5"/>
      <c r="B421" s="5"/>
      <c r="C421" s="31"/>
      <c r="D421" s="31"/>
      <c r="E421" s="31"/>
      <c r="F421" s="31"/>
      <c r="G421" s="31"/>
      <c r="H421" s="31"/>
      <c r="I421" s="31"/>
      <c r="J421" s="31"/>
      <c r="K421" s="31"/>
      <c r="L421" s="31"/>
    </row>
    <row r="422" spans="1:12">
      <c r="A422" s="5"/>
      <c r="B422" s="5"/>
      <c r="C422" s="31"/>
      <c r="D422" s="31"/>
      <c r="E422" s="31"/>
      <c r="F422" s="31"/>
      <c r="G422" s="31"/>
      <c r="H422" s="31"/>
      <c r="I422" s="31"/>
      <c r="J422" s="31"/>
      <c r="K422" s="31"/>
      <c r="L422" s="31"/>
    </row>
    <row r="423" spans="1:12">
      <c r="A423" s="5"/>
      <c r="B423" s="5"/>
      <c r="C423" s="31"/>
      <c r="D423" s="31"/>
      <c r="E423" s="31"/>
      <c r="F423" s="31"/>
      <c r="G423" s="31"/>
      <c r="H423" s="31"/>
      <c r="I423" s="31"/>
      <c r="J423" s="31"/>
      <c r="K423" s="31"/>
      <c r="L423" s="31"/>
    </row>
    <row r="424" spans="1:12">
      <c r="A424" s="5"/>
      <c r="B424" s="5"/>
      <c r="C424" s="31"/>
      <c r="D424" s="31"/>
      <c r="E424" s="31"/>
      <c r="F424" s="31"/>
      <c r="G424" s="31"/>
      <c r="H424" s="31"/>
      <c r="I424" s="31"/>
      <c r="J424" s="31"/>
      <c r="K424" s="31"/>
      <c r="L424" s="31"/>
    </row>
    <row r="425" spans="1:12">
      <c r="A425" s="5"/>
      <c r="B425" s="5"/>
      <c r="C425" s="31"/>
      <c r="D425" s="31"/>
      <c r="E425" s="31"/>
      <c r="F425" s="31"/>
      <c r="G425" s="31"/>
      <c r="H425" s="31"/>
      <c r="I425" s="31"/>
      <c r="J425" s="31"/>
      <c r="K425" s="31"/>
      <c r="L425" s="31"/>
    </row>
    <row r="426" spans="1:12">
      <c r="A426" s="5"/>
      <c r="B426" s="5"/>
      <c r="C426" s="31"/>
      <c r="D426" s="31"/>
      <c r="E426" s="31"/>
      <c r="F426" s="31"/>
      <c r="G426" s="31"/>
      <c r="H426" s="31"/>
      <c r="I426" s="31"/>
      <c r="J426" s="31"/>
      <c r="K426" s="31"/>
      <c r="L426" s="31"/>
    </row>
    <row r="427" spans="1:12">
      <c r="A427" s="5"/>
      <c r="B427" s="5"/>
      <c r="C427" s="31"/>
      <c r="D427" s="31"/>
      <c r="E427" s="31"/>
      <c r="F427" s="31"/>
      <c r="G427" s="31"/>
      <c r="H427" s="31"/>
      <c r="I427" s="31"/>
      <c r="J427" s="31"/>
      <c r="K427" s="31"/>
      <c r="L427" s="31"/>
    </row>
    <row r="428" spans="1:12">
      <c r="A428" s="5"/>
      <c r="B428" s="5"/>
      <c r="C428" s="31"/>
      <c r="D428" s="31"/>
      <c r="E428" s="31"/>
      <c r="F428" s="31"/>
      <c r="G428" s="31"/>
      <c r="H428" s="31"/>
      <c r="I428" s="31"/>
      <c r="J428" s="31"/>
      <c r="K428" s="31"/>
      <c r="L428" s="31"/>
    </row>
    <row r="429" spans="1:12">
      <c r="A429" s="5"/>
      <c r="B429" s="5"/>
      <c r="C429" s="31"/>
      <c r="D429" s="31"/>
      <c r="E429" s="31"/>
      <c r="F429" s="31"/>
      <c r="G429" s="31"/>
      <c r="H429" s="31"/>
      <c r="I429" s="31"/>
      <c r="J429" s="31"/>
      <c r="K429" s="31"/>
      <c r="L429" s="31"/>
    </row>
    <row r="430" spans="1:12">
      <c r="A430" s="5"/>
      <c r="B430" s="5"/>
      <c r="C430" s="31"/>
      <c r="D430" s="31"/>
      <c r="E430" s="31"/>
      <c r="F430" s="31"/>
      <c r="G430" s="31"/>
      <c r="H430" s="31"/>
      <c r="I430" s="31"/>
      <c r="J430" s="31"/>
      <c r="K430" s="31"/>
      <c r="L430" s="31"/>
    </row>
    <row r="431" spans="1:12">
      <c r="A431" s="5"/>
      <c r="B431" s="5"/>
      <c r="C431" s="31"/>
      <c r="D431" s="31"/>
      <c r="E431" s="31"/>
      <c r="F431" s="31"/>
      <c r="G431" s="31"/>
      <c r="H431" s="31"/>
      <c r="I431" s="31"/>
      <c r="J431" s="31"/>
      <c r="K431" s="31"/>
      <c r="L431" s="31"/>
    </row>
    <row r="432" spans="1:12">
      <c r="A432" s="5"/>
      <c r="B432" s="5"/>
      <c r="C432" s="31"/>
      <c r="D432" s="31"/>
      <c r="E432" s="31"/>
      <c r="F432" s="31"/>
      <c r="G432" s="31"/>
      <c r="H432" s="31"/>
      <c r="I432" s="31"/>
      <c r="J432" s="31"/>
      <c r="K432" s="31"/>
      <c r="L432" s="31"/>
    </row>
    <row r="433" spans="1:12">
      <c r="A433" s="5"/>
      <c r="B433" s="5"/>
      <c r="C433" s="31"/>
      <c r="D433" s="31"/>
      <c r="E433" s="31"/>
      <c r="F433" s="31"/>
      <c r="G433" s="31"/>
      <c r="H433" s="31"/>
      <c r="I433" s="31"/>
      <c r="J433" s="31"/>
      <c r="K433" s="31"/>
      <c r="L433" s="31"/>
    </row>
    <row r="434" spans="1:12">
      <c r="A434" s="5"/>
      <c r="B434" s="5"/>
      <c r="C434" s="31"/>
      <c r="D434" s="31"/>
      <c r="E434" s="31"/>
      <c r="F434" s="31"/>
      <c r="G434" s="31"/>
      <c r="H434" s="31"/>
      <c r="I434" s="31"/>
      <c r="J434" s="31"/>
      <c r="K434" s="31"/>
      <c r="L434" s="31"/>
    </row>
    <row r="435" spans="1:12">
      <c r="A435" s="5"/>
      <c r="B435" s="5"/>
      <c r="C435" s="31"/>
      <c r="D435" s="31"/>
      <c r="E435" s="31"/>
      <c r="F435" s="31"/>
      <c r="G435" s="31"/>
      <c r="H435" s="31"/>
      <c r="I435" s="31"/>
      <c r="J435" s="31"/>
      <c r="K435" s="31"/>
      <c r="L435" s="31"/>
    </row>
    <row r="436" spans="1:12">
      <c r="A436" s="5"/>
      <c r="B436" s="5"/>
      <c r="C436" s="31"/>
      <c r="D436" s="31"/>
      <c r="E436" s="31"/>
      <c r="F436" s="31"/>
      <c r="G436" s="31"/>
      <c r="H436" s="31"/>
      <c r="I436" s="31"/>
      <c r="J436" s="31"/>
      <c r="K436" s="31"/>
      <c r="L436" s="31"/>
    </row>
    <row r="437" spans="1:12">
      <c r="A437" s="5"/>
      <c r="B437" s="5"/>
      <c r="C437" s="31"/>
      <c r="D437" s="31"/>
      <c r="E437" s="31"/>
      <c r="F437" s="31"/>
      <c r="G437" s="31"/>
      <c r="H437" s="31"/>
      <c r="I437" s="31"/>
      <c r="J437" s="31"/>
      <c r="K437" s="31"/>
      <c r="L437" s="31"/>
    </row>
    <row r="438" spans="1:12">
      <c r="A438" s="5"/>
      <c r="B438" s="5"/>
      <c r="C438" s="31"/>
      <c r="D438" s="31"/>
      <c r="E438" s="31"/>
      <c r="F438" s="31"/>
      <c r="G438" s="31"/>
      <c r="H438" s="31"/>
      <c r="I438" s="31"/>
      <c r="J438" s="31"/>
      <c r="K438" s="31"/>
      <c r="L438" s="31"/>
    </row>
    <row r="439" spans="1:12">
      <c r="A439" s="5"/>
      <c r="B439" s="5"/>
      <c r="C439" s="31"/>
      <c r="D439" s="31"/>
      <c r="E439" s="31"/>
      <c r="F439" s="31"/>
      <c r="G439" s="31"/>
      <c r="H439" s="31"/>
      <c r="I439" s="31"/>
      <c r="J439" s="31"/>
      <c r="K439" s="31"/>
      <c r="L439" s="31"/>
    </row>
    <row r="440" spans="1:12">
      <c r="A440" s="5"/>
      <c r="B440" s="5"/>
      <c r="C440" s="31"/>
      <c r="D440" s="31"/>
      <c r="E440" s="31"/>
      <c r="F440" s="31"/>
      <c r="G440" s="31"/>
      <c r="H440" s="31"/>
      <c r="I440" s="31"/>
      <c r="J440" s="31"/>
      <c r="K440" s="31"/>
      <c r="L440" s="31"/>
    </row>
    <row r="441" spans="1:12">
      <c r="A441" s="5"/>
      <c r="B441" s="5"/>
      <c r="C441" s="31"/>
      <c r="D441" s="31"/>
      <c r="E441" s="31"/>
      <c r="F441" s="31"/>
      <c r="G441" s="31"/>
      <c r="H441" s="31"/>
      <c r="I441" s="31"/>
      <c r="J441" s="31"/>
      <c r="K441" s="31"/>
      <c r="L441" s="31"/>
    </row>
    <row r="442" spans="1:12">
      <c r="A442" s="5"/>
      <c r="B442" s="5"/>
      <c r="C442" s="31"/>
      <c r="D442" s="31"/>
      <c r="E442" s="31"/>
      <c r="F442" s="31"/>
      <c r="G442" s="31"/>
      <c r="H442" s="31"/>
      <c r="I442" s="31"/>
      <c r="J442" s="31"/>
      <c r="K442" s="31"/>
      <c r="L442" s="31"/>
    </row>
    <row r="443" spans="1:12">
      <c r="A443" s="5"/>
      <c r="B443" s="5"/>
      <c r="C443" s="31"/>
      <c r="D443" s="31"/>
      <c r="E443" s="31"/>
      <c r="F443" s="31"/>
      <c r="G443" s="31"/>
      <c r="H443" s="31"/>
      <c r="I443" s="31"/>
      <c r="J443" s="31"/>
      <c r="K443" s="31"/>
      <c r="L443" s="31"/>
    </row>
    <row r="444" spans="1:12">
      <c r="A444" s="5"/>
      <c r="B444" s="5"/>
      <c r="C444" s="31"/>
      <c r="D444" s="31"/>
      <c r="E444" s="31"/>
      <c r="F444" s="31"/>
      <c r="G444" s="31"/>
      <c r="H444" s="31"/>
      <c r="I444" s="31"/>
      <c r="J444" s="31"/>
      <c r="K444" s="31"/>
      <c r="L444" s="31"/>
    </row>
    <row r="445" spans="1:12">
      <c r="A445" s="5"/>
      <c r="B445" s="5"/>
      <c r="C445" s="31"/>
      <c r="D445" s="31"/>
      <c r="E445" s="31"/>
      <c r="F445" s="31"/>
      <c r="G445" s="31"/>
      <c r="H445" s="31"/>
      <c r="I445" s="31"/>
      <c r="J445" s="31"/>
      <c r="K445" s="31"/>
      <c r="L445" s="31"/>
    </row>
    <row r="446" spans="1:12">
      <c r="A446" s="5"/>
      <c r="B446" s="5"/>
      <c r="C446" s="31"/>
      <c r="D446" s="31"/>
      <c r="E446" s="31"/>
      <c r="F446" s="31"/>
      <c r="G446" s="31"/>
      <c r="H446" s="31"/>
      <c r="I446" s="31"/>
      <c r="J446" s="31"/>
      <c r="K446" s="31"/>
      <c r="L446" s="31"/>
    </row>
    <row r="447" spans="1:12">
      <c r="A447" s="5"/>
      <c r="B447" s="5"/>
      <c r="C447" s="31"/>
      <c r="D447" s="31"/>
      <c r="E447" s="31"/>
      <c r="F447" s="31"/>
      <c r="G447" s="31"/>
      <c r="H447" s="31"/>
      <c r="I447" s="31"/>
      <c r="J447" s="31"/>
      <c r="K447" s="31"/>
      <c r="L447" s="31"/>
    </row>
    <row r="448" spans="1:12">
      <c r="A448" s="5"/>
      <c r="B448" s="5"/>
      <c r="C448" s="31"/>
      <c r="D448" s="31"/>
      <c r="E448" s="31"/>
      <c r="F448" s="31"/>
      <c r="G448" s="31"/>
      <c r="H448" s="31"/>
      <c r="I448" s="31"/>
      <c r="J448" s="31"/>
      <c r="K448" s="31"/>
      <c r="L448" s="31"/>
    </row>
    <row r="449" spans="1:12">
      <c r="A449" s="5"/>
      <c r="B449" s="5"/>
      <c r="C449" s="31"/>
      <c r="D449" s="31"/>
      <c r="E449" s="31"/>
      <c r="F449" s="31"/>
      <c r="G449" s="31"/>
      <c r="H449" s="31"/>
      <c r="I449" s="31"/>
      <c r="J449" s="31"/>
      <c r="K449" s="31"/>
      <c r="L449" s="31"/>
    </row>
    <row r="450" spans="1:12">
      <c r="A450" s="5"/>
      <c r="B450" s="5"/>
      <c r="C450" s="31"/>
      <c r="D450" s="31"/>
      <c r="E450" s="31"/>
      <c r="F450" s="31"/>
      <c r="G450" s="31"/>
      <c r="H450" s="31"/>
      <c r="I450" s="31"/>
      <c r="J450" s="31"/>
      <c r="K450" s="31"/>
      <c r="L450" s="31"/>
    </row>
    <row r="451" spans="1:12">
      <c r="A451" s="5"/>
      <c r="B451" s="5"/>
      <c r="C451" s="31"/>
      <c r="D451" s="31"/>
      <c r="E451" s="31"/>
      <c r="F451" s="31"/>
      <c r="G451" s="31"/>
      <c r="H451" s="31"/>
      <c r="I451" s="31"/>
      <c r="J451" s="31"/>
      <c r="K451" s="31"/>
      <c r="L451" s="31"/>
    </row>
    <row r="452" spans="1:12">
      <c r="A452" s="5"/>
      <c r="B452" s="5"/>
      <c r="C452" s="31"/>
      <c r="D452" s="31"/>
      <c r="E452" s="31"/>
      <c r="F452" s="31"/>
      <c r="G452" s="31"/>
      <c r="H452" s="31"/>
      <c r="I452" s="31"/>
      <c r="J452" s="31"/>
      <c r="K452" s="31"/>
      <c r="L452" s="31"/>
    </row>
    <row r="453" spans="1:12">
      <c r="A453" s="5"/>
      <c r="B453" s="5"/>
      <c r="C453" s="31"/>
      <c r="D453" s="31"/>
      <c r="E453" s="31"/>
      <c r="F453" s="31"/>
      <c r="G453" s="31"/>
      <c r="H453" s="31"/>
      <c r="I453" s="31"/>
      <c r="J453" s="31"/>
      <c r="K453" s="31"/>
      <c r="L453" s="31"/>
    </row>
    <row r="454" spans="1:12">
      <c r="A454" s="5"/>
      <c r="B454" s="5"/>
      <c r="C454" s="31"/>
      <c r="D454" s="31"/>
      <c r="E454" s="31"/>
      <c r="F454" s="31"/>
      <c r="G454" s="31"/>
      <c r="H454" s="31"/>
      <c r="I454" s="31"/>
      <c r="J454" s="31"/>
      <c r="K454" s="31"/>
      <c r="L454" s="31"/>
    </row>
    <row r="455" spans="1:12">
      <c r="A455" s="5"/>
      <c r="B455" s="5"/>
      <c r="C455" s="31"/>
      <c r="D455" s="31"/>
      <c r="E455" s="31"/>
      <c r="F455" s="31"/>
      <c r="G455" s="31"/>
      <c r="H455" s="31"/>
      <c r="I455" s="31"/>
      <c r="J455" s="31"/>
      <c r="K455" s="31"/>
      <c r="L455" s="31"/>
    </row>
    <row r="456" spans="1:12">
      <c r="A456" s="5"/>
      <c r="B456" s="5"/>
      <c r="C456" s="31"/>
      <c r="D456" s="31"/>
      <c r="E456" s="31"/>
      <c r="F456" s="31"/>
      <c r="G456" s="31"/>
      <c r="H456" s="31"/>
      <c r="I456" s="31"/>
      <c r="J456" s="31"/>
      <c r="K456" s="31"/>
      <c r="L456" s="31"/>
    </row>
    <row r="457" spans="1:12">
      <c r="A457" s="5"/>
      <c r="B457" s="5"/>
      <c r="C457" s="31"/>
      <c r="D457" s="31"/>
      <c r="E457" s="31"/>
      <c r="F457" s="31"/>
      <c r="G457" s="31"/>
      <c r="H457" s="31"/>
      <c r="I457" s="31"/>
      <c r="J457" s="31"/>
      <c r="K457" s="31"/>
      <c r="L457" s="31"/>
    </row>
    <row r="458" spans="1:12">
      <c r="A458" s="5"/>
      <c r="B458" s="5"/>
      <c r="C458" s="31"/>
      <c r="D458" s="31"/>
      <c r="E458" s="31"/>
      <c r="F458" s="31"/>
      <c r="G458" s="31"/>
      <c r="H458" s="31"/>
      <c r="I458" s="31"/>
      <c r="J458" s="31"/>
      <c r="K458" s="31"/>
      <c r="L458" s="31"/>
    </row>
    <row r="459" spans="1:12">
      <c r="A459" s="5"/>
      <c r="B459" s="5"/>
      <c r="C459" s="31"/>
      <c r="D459" s="31"/>
      <c r="E459" s="31"/>
      <c r="F459" s="31"/>
      <c r="G459" s="31"/>
      <c r="H459" s="31"/>
      <c r="I459" s="31"/>
      <c r="J459" s="31"/>
      <c r="K459" s="31"/>
      <c r="L459" s="31"/>
    </row>
    <row r="460" spans="1:12">
      <c r="A460" s="5"/>
      <c r="B460" s="5"/>
      <c r="C460" s="31"/>
      <c r="D460" s="31"/>
      <c r="E460" s="31"/>
      <c r="F460" s="31"/>
      <c r="G460" s="31"/>
      <c r="H460" s="31"/>
      <c r="I460" s="31"/>
      <c r="J460" s="31"/>
      <c r="K460" s="31"/>
      <c r="L460" s="31"/>
    </row>
    <row r="461" spans="1:12">
      <c r="A461" s="5"/>
      <c r="B461" s="5"/>
      <c r="C461" s="31"/>
      <c r="D461" s="31"/>
      <c r="E461" s="31"/>
      <c r="F461" s="31"/>
      <c r="G461" s="31"/>
      <c r="H461" s="31"/>
      <c r="I461" s="31"/>
      <c r="J461" s="31"/>
      <c r="K461" s="31"/>
      <c r="L461" s="31"/>
    </row>
    <row r="462" spans="1:12">
      <c r="A462" s="5"/>
      <c r="B462" s="5"/>
      <c r="C462" s="31"/>
      <c r="D462" s="31"/>
      <c r="E462" s="31"/>
      <c r="F462" s="31"/>
      <c r="G462" s="31"/>
      <c r="H462" s="31"/>
      <c r="I462" s="31"/>
      <c r="J462" s="31"/>
      <c r="K462" s="31"/>
      <c r="L462" s="31"/>
    </row>
    <row r="463" spans="1:12">
      <c r="A463" s="5"/>
      <c r="B463" s="5"/>
      <c r="C463" s="31"/>
      <c r="D463" s="31"/>
      <c r="E463" s="31"/>
      <c r="F463" s="31"/>
      <c r="G463" s="31"/>
      <c r="H463" s="31"/>
      <c r="I463" s="31"/>
      <c r="J463" s="31"/>
      <c r="K463" s="31"/>
      <c r="L463" s="31"/>
    </row>
    <row r="464" spans="1:12">
      <c r="A464" s="5"/>
      <c r="B464" s="5"/>
      <c r="C464" s="31"/>
      <c r="D464" s="31"/>
      <c r="E464" s="31"/>
      <c r="F464" s="31"/>
      <c r="G464" s="31"/>
      <c r="H464" s="31"/>
      <c r="I464" s="31"/>
      <c r="J464" s="31"/>
      <c r="K464" s="31"/>
      <c r="L464" s="31"/>
    </row>
    <row r="465" spans="1:12">
      <c r="A465" s="5"/>
      <c r="B465" s="5"/>
      <c r="C465" s="31"/>
      <c r="D465" s="31"/>
      <c r="E465" s="31"/>
      <c r="F465" s="31"/>
      <c r="G465" s="31"/>
      <c r="H465" s="31"/>
      <c r="I465" s="31"/>
      <c r="J465" s="31"/>
      <c r="K465" s="31"/>
      <c r="L465" s="31"/>
    </row>
    <row r="466" spans="1:12">
      <c r="A466" s="5"/>
      <c r="B466" s="5"/>
      <c r="C466" s="31"/>
      <c r="D466" s="31"/>
      <c r="E466" s="31"/>
      <c r="F466" s="31"/>
      <c r="G466" s="31"/>
      <c r="H466" s="31"/>
      <c r="I466" s="31"/>
      <c r="J466" s="31"/>
      <c r="K466" s="31"/>
      <c r="L466" s="31"/>
    </row>
    <row r="467" spans="1:12">
      <c r="A467" s="5"/>
      <c r="B467" s="5"/>
      <c r="C467" s="31"/>
      <c r="D467" s="31"/>
      <c r="E467" s="31"/>
      <c r="F467" s="31"/>
      <c r="G467" s="31"/>
      <c r="H467" s="31"/>
      <c r="I467" s="31"/>
      <c r="J467" s="31"/>
      <c r="K467" s="31"/>
      <c r="L467" s="31"/>
    </row>
    <row r="468" spans="1:12">
      <c r="A468" s="5"/>
      <c r="B468" s="5"/>
      <c r="C468" s="31"/>
      <c r="D468" s="31"/>
      <c r="E468" s="31"/>
      <c r="F468" s="31"/>
      <c r="G468" s="31"/>
      <c r="H468" s="31"/>
      <c r="I468" s="31"/>
      <c r="J468" s="31"/>
      <c r="K468" s="31"/>
      <c r="L468" s="31"/>
    </row>
    <row r="469" spans="1:12">
      <c r="A469" s="5"/>
      <c r="B469" s="5"/>
      <c r="C469" s="31"/>
      <c r="D469" s="31"/>
      <c r="E469" s="31"/>
      <c r="F469" s="31"/>
      <c r="G469" s="31"/>
      <c r="H469" s="31"/>
      <c r="I469" s="31"/>
      <c r="J469" s="31"/>
      <c r="K469" s="31"/>
      <c r="L469" s="31"/>
    </row>
    <row r="470" spans="1:12">
      <c r="A470" s="5"/>
      <c r="B470" s="5"/>
      <c r="C470" s="31"/>
      <c r="D470" s="31"/>
      <c r="E470" s="31"/>
      <c r="F470" s="31"/>
      <c r="G470" s="31"/>
      <c r="H470" s="31"/>
      <c r="I470" s="31"/>
      <c r="J470" s="31"/>
      <c r="K470" s="31"/>
      <c r="L470" s="31"/>
    </row>
    <row r="471" spans="1:12">
      <c r="A471" s="5"/>
      <c r="B471" s="5"/>
      <c r="C471" s="31"/>
      <c r="D471" s="31"/>
      <c r="E471" s="31"/>
      <c r="F471" s="31"/>
      <c r="G471" s="31"/>
      <c r="H471" s="31"/>
      <c r="I471" s="31"/>
      <c r="J471" s="31"/>
      <c r="K471" s="31"/>
      <c r="L471" s="31"/>
    </row>
    <row r="472" spans="1:12">
      <c r="A472" s="5"/>
      <c r="B472" s="5"/>
      <c r="C472" s="31"/>
      <c r="D472" s="31"/>
      <c r="E472" s="31"/>
      <c r="F472" s="31"/>
      <c r="G472" s="31"/>
      <c r="H472" s="31"/>
      <c r="I472" s="31"/>
      <c r="J472" s="31"/>
      <c r="K472" s="31"/>
      <c r="L472" s="31"/>
    </row>
    <row r="473" spans="1:12">
      <c r="A473" s="5"/>
      <c r="B473" s="5"/>
      <c r="C473" s="31"/>
      <c r="D473" s="31"/>
      <c r="E473" s="31"/>
      <c r="F473" s="31"/>
      <c r="G473" s="31"/>
      <c r="H473" s="31"/>
      <c r="I473" s="31"/>
      <c r="J473" s="31"/>
      <c r="K473" s="31"/>
      <c r="L473" s="31"/>
    </row>
    <row r="474" spans="1:12">
      <c r="A474" s="5"/>
      <c r="B474" s="5"/>
      <c r="C474" s="31"/>
      <c r="D474" s="31"/>
      <c r="E474" s="31"/>
      <c r="F474" s="31"/>
      <c r="G474" s="31"/>
      <c r="H474" s="31"/>
      <c r="I474" s="31"/>
      <c r="J474" s="31"/>
      <c r="K474" s="31"/>
      <c r="L474" s="31"/>
    </row>
    <row r="475" spans="1:12">
      <c r="A475" s="5"/>
      <c r="B475" s="5"/>
      <c r="C475" s="31"/>
      <c r="D475" s="31"/>
      <c r="E475" s="31"/>
      <c r="F475" s="31"/>
      <c r="G475" s="31"/>
      <c r="H475" s="31"/>
      <c r="I475" s="31"/>
      <c r="J475" s="31"/>
      <c r="K475" s="31"/>
      <c r="L475" s="31"/>
    </row>
    <row r="476" spans="1:12">
      <c r="A476" s="5"/>
      <c r="B476" s="5"/>
      <c r="C476" s="31"/>
      <c r="D476" s="31"/>
      <c r="E476" s="31"/>
      <c r="F476" s="31"/>
      <c r="G476" s="31"/>
      <c r="H476" s="31"/>
      <c r="I476" s="31"/>
      <c r="J476" s="31"/>
      <c r="K476" s="31"/>
      <c r="L476" s="31"/>
    </row>
    <row r="477" spans="1:12">
      <c r="A477" s="5"/>
      <c r="B477" s="5"/>
      <c r="C477" s="31"/>
      <c r="D477" s="31"/>
      <c r="E477" s="31"/>
      <c r="F477" s="31"/>
      <c r="G477" s="31"/>
      <c r="H477" s="31"/>
      <c r="I477" s="31"/>
      <c r="J477" s="31"/>
      <c r="K477" s="31"/>
      <c r="L477" s="31"/>
    </row>
    <row r="478" spans="1:12">
      <c r="A478" s="5"/>
      <c r="B478" s="5"/>
      <c r="C478" s="31"/>
      <c r="D478" s="31"/>
      <c r="E478" s="31"/>
      <c r="F478" s="31"/>
      <c r="G478" s="31"/>
      <c r="H478" s="31"/>
      <c r="I478" s="31"/>
      <c r="J478" s="31"/>
      <c r="K478" s="31"/>
      <c r="L478" s="31"/>
    </row>
    <row r="479" spans="1:12">
      <c r="A479" s="5"/>
      <c r="B479" s="5"/>
      <c r="C479" s="31"/>
      <c r="D479" s="31"/>
      <c r="E479" s="31"/>
      <c r="F479" s="31"/>
      <c r="G479" s="31"/>
      <c r="H479" s="31"/>
      <c r="I479" s="31"/>
      <c r="J479" s="31"/>
      <c r="K479" s="31"/>
      <c r="L479" s="31"/>
    </row>
    <row r="480" spans="1:12">
      <c r="A480" s="5"/>
      <c r="B480" s="5"/>
      <c r="C480" s="31"/>
      <c r="D480" s="31"/>
      <c r="E480" s="31"/>
      <c r="F480" s="31"/>
      <c r="G480" s="31"/>
      <c r="H480" s="31"/>
      <c r="I480" s="31"/>
      <c r="J480" s="31"/>
      <c r="K480" s="31"/>
      <c r="L480" s="31"/>
    </row>
    <row r="481" spans="1:12">
      <c r="A481" s="5"/>
      <c r="B481" s="5"/>
      <c r="C481" s="31"/>
      <c r="D481" s="31"/>
      <c r="E481" s="31"/>
      <c r="F481" s="31"/>
      <c r="G481" s="31"/>
      <c r="H481" s="31"/>
      <c r="I481" s="31"/>
      <c r="J481" s="31"/>
      <c r="K481" s="31"/>
      <c r="L481" s="31"/>
    </row>
    <row r="482" spans="1:12">
      <c r="A482" s="5"/>
      <c r="B482" s="5"/>
      <c r="C482" s="31"/>
      <c r="D482" s="31"/>
      <c r="E482" s="31"/>
      <c r="F482" s="31"/>
      <c r="G482" s="31"/>
      <c r="H482" s="31"/>
      <c r="I482" s="31"/>
      <c r="J482" s="31"/>
      <c r="K482" s="31"/>
      <c r="L482" s="31"/>
    </row>
    <row r="483" spans="1:12">
      <c r="A483" s="5"/>
      <c r="B483" s="5"/>
      <c r="C483" s="31"/>
      <c r="D483" s="31"/>
      <c r="E483" s="31"/>
      <c r="F483" s="31"/>
      <c r="G483" s="31"/>
      <c r="H483" s="31"/>
      <c r="I483" s="31"/>
      <c r="J483" s="31"/>
      <c r="K483" s="31"/>
      <c r="L483" s="31"/>
    </row>
    <row r="484" spans="1:12">
      <c r="A484" s="5"/>
      <c r="B484" s="5"/>
      <c r="C484" s="31"/>
      <c r="D484" s="31"/>
      <c r="E484" s="31"/>
      <c r="F484" s="31"/>
      <c r="G484" s="31"/>
      <c r="H484" s="31"/>
      <c r="I484" s="31"/>
      <c r="J484" s="31"/>
      <c r="K484" s="31"/>
      <c r="L484" s="31"/>
    </row>
    <row r="485" spans="1:12">
      <c r="A485" s="5"/>
      <c r="B485" s="5"/>
      <c r="C485" s="31"/>
      <c r="D485" s="31"/>
      <c r="E485" s="31"/>
      <c r="F485" s="31"/>
      <c r="G485" s="31"/>
      <c r="H485" s="31"/>
      <c r="I485" s="31"/>
      <c r="J485" s="31"/>
      <c r="K485" s="31"/>
      <c r="L485" s="31"/>
    </row>
    <row r="486" spans="1:12">
      <c r="A486" s="5"/>
      <c r="B486" s="5"/>
      <c r="C486" s="31"/>
      <c r="D486" s="31"/>
      <c r="E486" s="31"/>
      <c r="F486" s="31"/>
      <c r="G486" s="31"/>
      <c r="H486" s="31"/>
      <c r="I486" s="31"/>
      <c r="J486" s="31"/>
      <c r="K486" s="31"/>
      <c r="L486" s="31"/>
    </row>
    <row r="487" spans="1:12">
      <c r="A487" s="5"/>
      <c r="B487" s="5"/>
      <c r="C487" s="31"/>
      <c r="D487" s="31"/>
      <c r="E487" s="31"/>
      <c r="F487" s="31"/>
      <c r="G487" s="31"/>
      <c r="H487" s="31"/>
      <c r="I487" s="31"/>
      <c r="J487" s="31"/>
      <c r="K487" s="31"/>
      <c r="L487" s="31"/>
    </row>
    <row r="488" spans="1:12">
      <c r="A488" s="5"/>
      <c r="B488" s="5"/>
      <c r="C488" s="31"/>
      <c r="D488" s="31"/>
      <c r="E488" s="31"/>
      <c r="F488" s="31"/>
      <c r="G488" s="31"/>
      <c r="H488" s="31"/>
      <c r="I488" s="31"/>
      <c r="J488" s="31"/>
      <c r="K488" s="31"/>
      <c r="L488" s="31"/>
    </row>
    <row r="489" spans="1:12">
      <c r="A489" s="5"/>
      <c r="B489" s="5"/>
      <c r="C489" s="31"/>
      <c r="D489" s="31"/>
      <c r="E489" s="31"/>
      <c r="F489" s="31"/>
      <c r="G489" s="31"/>
      <c r="H489" s="31"/>
      <c r="I489" s="31"/>
      <c r="J489" s="31"/>
      <c r="K489" s="31"/>
      <c r="L489" s="31"/>
    </row>
    <row r="490" spans="1:12">
      <c r="A490" s="5"/>
      <c r="B490" s="5"/>
      <c r="C490" s="31"/>
      <c r="D490" s="31"/>
      <c r="E490" s="31"/>
      <c r="F490" s="31"/>
      <c r="G490" s="31"/>
      <c r="H490" s="31"/>
      <c r="I490" s="31"/>
      <c r="J490" s="31"/>
      <c r="K490" s="31"/>
      <c r="L490" s="31"/>
    </row>
    <row r="491" spans="1:12">
      <c r="A491" s="5"/>
      <c r="B491" s="5"/>
      <c r="C491" s="31"/>
      <c r="D491" s="31"/>
      <c r="E491" s="31"/>
      <c r="F491" s="31"/>
      <c r="G491" s="31"/>
      <c r="H491" s="31"/>
      <c r="I491" s="31"/>
      <c r="J491" s="31"/>
      <c r="K491" s="31"/>
      <c r="L491" s="31"/>
    </row>
    <row r="492" spans="1:12">
      <c r="A492" s="5"/>
      <c r="B492" s="5"/>
      <c r="C492" s="31"/>
      <c r="D492" s="31"/>
      <c r="E492" s="31"/>
      <c r="F492" s="31"/>
      <c r="G492" s="31"/>
      <c r="H492" s="31"/>
      <c r="I492" s="31"/>
      <c r="J492" s="31"/>
      <c r="K492" s="31"/>
      <c r="L492" s="31"/>
    </row>
    <row r="493" spans="1:12">
      <c r="A493" s="5"/>
      <c r="B493" s="5"/>
      <c r="C493" s="31"/>
      <c r="D493" s="31"/>
      <c r="E493" s="31"/>
      <c r="F493" s="31"/>
      <c r="G493" s="31"/>
      <c r="H493" s="31"/>
      <c r="I493" s="31"/>
      <c r="J493" s="31"/>
      <c r="K493" s="31"/>
      <c r="L493" s="31"/>
    </row>
    <row r="494" spans="1:12">
      <c r="A494" s="5"/>
      <c r="B494" s="5"/>
      <c r="C494" s="31"/>
      <c r="D494" s="31"/>
      <c r="E494" s="31"/>
      <c r="F494" s="31"/>
      <c r="G494" s="31"/>
      <c r="H494" s="31"/>
      <c r="I494" s="31"/>
      <c r="J494" s="31"/>
      <c r="K494" s="31"/>
      <c r="L494" s="31"/>
    </row>
    <row r="495" spans="1:12">
      <c r="A495" s="5"/>
      <c r="B495" s="5"/>
      <c r="C495" s="31"/>
      <c r="D495" s="31"/>
      <c r="E495" s="31"/>
      <c r="F495" s="31"/>
      <c r="G495" s="31"/>
      <c r="H495" s="31"/>
      <c r="I495" s="31"/>
      <c r="J495" s="31"/>
      <c r="K495" s="31"/>
      <c r="L495" s="31"/>
    </row>
    <row r="496" spans="1:12">
      <c r="A496" s="5"/>
      <c r="B496" s="5"/>
      <c r="C496" s="31"/>
      <c r="D496" s="31"/>
      <c r="E496" s="31"/>
      <c r="F496" s="31"/>
      <c r="G496" s="31"/>
      <c r="H496" s="31"/>
      <c r="I496" s="31"/>
      <c r="J496" s="31"/>
      <c r="K496" s="31"/>
      <c r="L496" s="31"/>
    </row>
    <row r="497" spans="1:12">
      <c r="A497" s="5"/>
      <c r="B497" s="5"/>
      <c r="C497" s="31"/>
      <c r="D497" s="31"/>
      <c r="E497" s="31"/>
      <c r="F497" s="31"/>
      <c r="G497" s="31"/>
      <c r="H497" s="31"/>
      <c r="I497" s="31"/>
      <c r="J497" s="31"/>
      <c r="K497" s="31"/>
      <c r="L497" s="31"/>
    </row>
    <row r="498" spans="1:12">
      <c r="A498" s="5"/>
      <c r="B498" s="5"/>
      <c r="C498" s="31"/>
      <c r="D498" s="31"/>
      <c r="E498" s="31"/>
      <c r="F498" s="31"/>
      <c r="G498" s="31"/>
      <c r="H498" s="31"/>
      <c r="I498" s="31"/>
      <c r="J498" s="31"/>
      <c r="K498" s="31"/>
      <c r="L498" s="31"/>
    </row>
    <row r="499" spans="1:12">
      <c r="A499" s="5"/>
      <c r="B499" s="5"/>
      <c r="C499" s="31"/>
      <c r="D499" s="31"/>
      <c r="E499" s="31"/>
      <c r="F499" s="31"/>
      <c r="G499" s="31"/>
      <c r="H499" s="31"/>
      <c r="I499" s="31"/>
      <c r="J499" s="31"/>
      <c r="K499" s="31"/>
      <c r="L499" s="31"/>
    </row>
    <row r="500" spans="1:12">
      <c r="A500" s="5"/>
      <c r="B500" s="5"/>
      <c r="C500" s="31"/>
      <c r="D500" s="31"/>
      <c r="E500" s="31"/>
      <c r="F500" s="31"/>
      <c r="G500" s="31"/>
      <c r="H500" s="31"/>
      <c r="I500" s="31"/>
      <c r="J500" s="31"/>
      <c r="K500" s="31"/>
      <c r="L500" s="31"/>
    </row>
    <row r="501" spans="1:12">
      <c r="A501" s="5"/>
      <c r="B501" s="5"/>
      <c r="C501" s="31"/>
      <c r="D501" s="31"/>
      <c r="E501" s="31"/>
      <c r="F501" s="31"/>
      <c r="G501" s="31"/>
      <c r="H501" s="31"/>
      <c r="I501" s="31"/>
      <c r="J501" s="31"/>
      <c r="K501" s="31"/>
      <c r="L501" s="31"/>
    </row>
    <row r="502" spans="1:12">
      <c r="A502" s="5"/>
      <c r="B502" s="5"/>
      <c r="C502" s="31"/>
      <c r="D502" s="31"/>
      <c r="E502" s="31"/>
      <c r="F502" s="31"/>
      <c r="G502" s="31"/>
      <c r="H502" s="31"/>
      <c r="I502" s="31"/>
      <c r="J502" s="31"/>
      <c r="K502" s="31"/>
      <c r="L502" s="31"/>
    </row>
    <row r="503" spans="1:12">
      <c r="A503" s="5"/>
      <c r="B503" s="5"/>
      <c r="C503" s="31"/>
      <c r="D503" s="31"/>
      <c r="E503" s="31"/>
      <c r="F503" s="31"/>
      <c r="G503" s="31"/>
      <c r="H503" s="31"/>
      <c r="I503" s="31"/>
      <c r="J503" s="31"/>
      <c r="K503" s="31"/>
      <c r="L503" s="31"/>
    </row>
    <row r="504" spans="1:12">
      <c r="A504" s="5"/>
      <c r="B504" s="5"/>
      <c r="C504" s="31"/>
      <c r="D504" s="31"/>
      <c r="E504" s="31"/>
      <c r="F504" s="31"/>
      <c r="G504" s="31"/>
      <c r="H504" s="31"/>
      <c r="I504" s="31"/>
      <c r="J504" s="31"/>
      <c r="K504" s="31"/>
      <c r="L504" s="31"/>
    </row>
    <row r="505" spans="1:12">
      <c r="A505" s="5"/>
      <c r="B505" s="5"/>
      <c r="C505" s="31"/>
      <c r="D505" s="31"/>
      <c r="E505" s="31"/>
      <c r="F505" s="31"/>
      <c r="G505" s="31"/>
      <c r="H505" s="31"/>
      <c r="I505" s="31"/>
      <c r="J505" s="31"/>
      <c r="K505" s="31"/>
      <c r="L505" s="31"/>
    </row>
    <row r="506" spans="1:12">
      <c r="A506" s="5"/>
      <c r="B506" s="5"/>
      <c r="C506" s="31"/>
      <c r="D506" s="31"/>
      <c r="E506" s="31"/>
      <c r="F506" s="31"/>
      <c r="G506" s="31"/>
      <c r="H506" s="31"/>
      <c r="I506" s="31"/>
      <c r="J506" s="31"/>
      <c r="K506" s="31"/>
      <c r="L506" s="31"/>
    </row>
    <row r="507" spans="1:12">
      <c r="A507" s="5"/>
      <c r="B507" s="5"/>
      <c r="C507" s="31"/>
      <c r="D507" s="31"/>
      <c r="E507" s="31"/>
      <c r="F507" s="31"/>
      <c r="G507" s="31"/>
      <c r="H507" s="31"/>
      <c r="I507" s="31"/>
      <c r="J507" s="31"/>
      <c r="K507" s="31"/>
      <c r="L507" s="31"/>
    </row>
    <row r="508" spans="1:12">
      <c r="A508" s="5"/>
      <c r="B508" s="5"/>
      <c r="C508" s="31"/>
      <c r="D508" s="31"/>
      <c r="E508" s="31"/>
      <c r="F508" s="31"/>
      <c r="G508" s="31"/>
      <c r="H508" s="31"/>
      <c r="I508" s="31"/>
      <c r="J508" s="31"/>
      <c r="K508" s="31"/>
      <c r="L508" s="31"/>
    </row>
    <row r="509" spans="1:12">
      <c r="A509" s="5"/>
      <c r="I509" s="31"/>
      <c r="J509" s="31"/>
      <c r="K509" s="31"/>
      <c r="L509" s="31"/>
    </row>
    <row r="510" spans="1:12">
      <c r="A510" s="5"/>
      <c r="I510" s="31"/>
      <c r="J510" s="31"/>
      <c r="K510" s="31"/>
      <c r="L510" s="31"/>
    </row>
    <row r="511" spans="1:12">
      <c r="A511" s="5"/>
      <c r="I511" s="31"/>
      <c r="J511" s="31"/>
      <c r="K511" s="31"/>
      <c r="L511" s="31"/>
    </row>
    <row r="512" spans="1:12">
      <c r="A512" s="5"/>
      <c r="I512" s="31"/>
      <c r="J512" s="31"/>
      <c r="K512" s="31"/>
      <c r="L512" s="31"/>
    </row>
    <row r="513" spans="1:12">
      <c r="A513" s="5"/>
      <c r="I513" s="31"/>
      <c r="J513" s="31"/>
      <c r="K513" s="31"/>
      <c r="L513" s="31"/>
    </row>
    <row r="514" spans="1:12">
      <c r="A514" s="5"/>
      <c r="I514" s="31"/>
      <c r="J514" s="31"/>
      <c r="K514" s="31"/>
      <c r="L514" s="31"/>
    </row>
    <row r="515" spans="1:12">
      <c r="A515" s="5"/>
      <c r="I515" s="31"/>
      <c r="J515" s="31"/>
      <c r="K515" s="31"/>
      <c r="L515" s="31"/>
    </row>
    <row r="516" spans="1:12">
      <c r="A516" s="5"/>
      <c r="I516" s="31"/>
      <c r="J516" s="31"/>
      <c r="K516" s="31"/>
      <c r="L516" s="31"/>
    </row>
    <row r="517" spans="1:12">
      <c r="A517" s="5"/>
      <c r="I517" s="31"/>
      <c r="J517" s="31"/>
      <c r="K517" s="31"/>
      <c r="L517" s="31"/>
    </row>
    <row r="518" spans="1:12">
      <c r="A518" s="5"/>
      <c r="I518" s="31"/>
      <c r="J518" s="31"/>
      <c r="K518" s="31"/>
      <c r="L518" s="31"/>
    </row>
    <row r="519" spans="1:12">
      <c r="A519" s="5"/>
      <c r="I519" s="31"/>
      <c r="J519" s="31"/>
      <c r="K519" s="31"/>
      <c r="L519" s="31"/>
    </row>
  </sheetData>
  <mergeCells count="12">
    <mergeCell ref="A2:L2"/>
    <mergeCell ref="A3:B3"/>
    <mergeCell ref="C3:L3"/>
    <mergeCell ref="A4:B4"/>
    <mergeCell ref="C4:L4"/>
    <mergeCell ref="M45:Q45"/>
    <mergeCell ref="A5:A6"/>
    <mergeCell ref="B5:B6"/>
    <mergeCell ref="C5:G5"/>
    <mergeCell ref="H5:L5"/>
    <mergeCell ref="C45:F45"/>
    <mergeCell ref="H45:K45"/>
  </mergeCells>
  <pageMargins left="0" right="0" top="0" bottom="0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J519"/>
  <sheetViews>
    <sheetView zoomScale="75" zoomScaleNormal="75" workbookViewId="0">
      <selection activeCell="O20" sqref="O20"/>
    </sheetView>
  </sheetViews>
  <sheetFormatPr defaultColWidth="16.7109375" defaultRowHeight="15.75"/>
  <cols>
    <col min="1" max="1" width="9.7109375" style="33" customWidth="1"/>
    <col min="2" max="2" width="98.140625" style="32" customWidth="1"/>
    <col min="3" max="3" width="17.7109375" style="34" customWidth="1"/>
    <col min="4" max="4" width="13.140625" style="34" customWidth="1"/>
    <col min="5" max="5" width="17.140625" style="34" customWidth="1"/>
    <col min="6" max="6" width="17.28515625" style="34" customWidth="1"/>
    <col min="7" max="7" width="18.7109375" style="34" customWidth="1"/>
    <col min="8" max="8" width="21" style="34" customWidth="1"/>
    <col min="9" max="9" width="14.7109375" style="34" customWidth="1"/>
    <col min="10" max="10" width="13.5703125" style="34" customWidth="1"/>
    <col min="11" max="11" width="16.140625" style="34" customWidth="1"/>
    <col min="12" max="12" width="18" style="34" customWidth="1"/>
    <col min="13" max="13" width="13.85546875" style="5" customWidth="1"/>
    <col min="14" max="14" width="16.85546875" style="5" customWidth="1"/>
    <col min="15" max="21" width="13.85546875" style="5" customWidth="1"/>
    <col min="22" max="213" width="9" style="5" customWidth="1"/>
    <col min="214" max="214" width="12.42578125" style="5" customWidth="1"/>
    <col min="215" max="215" width="44.140625" style="5" customWidth="1"/>
    <col min="216" max="218" width="16.7109375" style="5"/>
    <col min="219" max="219" width="12.42578125" style="5" customWidth="1"/>
    <col min="220" max="220" width="44.140625" style="5" customWidth="1"/>
    <col min="221" max="221" width="21.7109375" style="5" customWidth="1"/>
    <col min="222" max="225" width="21" style="5" bestFit="1" customWidth="1"/>
    <col min="226" max="226" width="17.5703125" style="5" bestFit="1" customWidth="1"/>
    <col min="227" max="228" width="16.42578125" style="5" bestFit="1" customWidth="1"/>
    <col min="229" max="229" width="16.7109375" style="5" customWidth="1"/>
    <col min="230" max="230" width="16.42578125" style="5" bestFit="1" customWidth="1"/>
    <col min="231" max="231" width="13.28515625" style="5" customWidth="1"/>
    <col min="232" max="236" width="9.85546875" style="5" bestFit="1" customWidth="1"/>
    <col min="237" max="251" width="17.7109375" style="5" customWidth="1"/>
    <col min="252" max="253" width="25.28515625" style="5" customWidth="1"/>
    <col min="254" max="254" width="23" style="5" bestFit="1" customWidth="1"/>
    <col min="255" max="255" width="22.28515625" style="5" bestFit="1" customWidth="1"/>
    <col min="256" max="256" width="23" style="5" bestFit="1" customWidth="1"/>
    <col min="257" max="257" width="24.28515625" style="5" bestFit="1" customWidth="1"/>
    <col min="258" max="258" width="23" style="5" bestFit="1" customWidth="1"/>
    <col min="259" max="260" width="22.28515625" style="5" bestFit="1" customWidth="1"/>
    <col min="261" max="261" width="20.7109375" style="5" bestFit="1" customWidth="1"/>
    <col min="262" max="262" width="24.7109375" style="5" customWidth="1"/>
    <col min="263" max="265" width="22" style="5" customWidth="1"/>
    <col min="266" max="266" width="21.85546875" style="5" customWidth="1"/>
    <col min="267" max="267" width="19.7109375" style="5" customWidth="1"/>
    <col min="268" max="469" width="9" style="5" customWidth="1"/>
    <col min="470" max="470" width="12.42578125" style="5" customWidth="1"/>
    <col min="471" max="471" width="44.140625" style="5" customWidth="1"/>
    <col min="472" max="474" width="16.7109375" style="5"/>
    <col min="475" max="475" width="12.42578125" style="5" customWidth="1"/>
    <col min="476" max="476" width="44.140625" style="5" customWidth="1"/>
    <col min="477" max="477" width="21.7109375" style="5" customWidth="1"/>
    <col min="478" max="481" width="21" style="5" bestFit="1" customWidth="1"/>
    <col min="482" max="482" width="17.5703125" style="5" bestFit="1" customWidth="1"/>
    <col min="483" max="484" width="16.42578125" style="5" bestFit="1" customWidth="1"/>
    <col min="485" max="485" width="16.7109375" style="5" customWidth="1"/>
    <col min="486" max="486" width="16.42578125" style="5" bestFit="1" customWidth="1"/>
    <col min="487" max="487" width="13.28515625" style="5" customWidth="1"/>
    <col min="488" max="492" width="9.85546875" style="5" bestFit="1" customWidth="1"/>
    <col min="493" max="507" width="17.7109375" style="5" customWidth="1"/>
    <col min="508" max="509" width="25.28515625" style="5" customWidth="1"/>
    <col min="510" max="510" width="23" style="5" bestFit="1" customWidth="1"/>
    <col min="511" max="511" width="22.28515625" style="5" bestFit="1" customWidth="1"/>
    <col min="512" max="512" width="23" style="5" bestFit="1" customWidth="1"/>
    <col min="513" max="513" width="24.28515625" style="5" bestFit="1" customWidth="1"/>
    <col min="514" max="514" width="23" style="5" bestFit="1" customWidth="1"/>
    <col min="515" max="516" width="22.28515625" style="5" bestFit="1" customWidth="1"/>
    <col min="517" max="517" width="20.7109375" style="5" bestFit="1" customWidth="1"/>
    <col min="518" max="518" width="24.7109375" style="5" customWidth="1"/>
    <col min="519" max="521" width="22" style="5" customWidth="1"/>
    <col min="522" max="522" width="21.85546875" style="5" customWidth="1"/>
    <col min="523" max="523" width="19.7109375" style="5" customWidth="1"/>
    <col min="524" max="725" width="9" style="5" customWidth="1"/>
    <col min="726" max="726" width="12.42578125" style="5" customWidth="1"/>
    <col min="727" max="727" width="44.140625" style="5" customWidth="1"/>
    <col min="728" max="730" width="16.7109375" style="5"/>
    <col min="731" max="731" width="12.42578125" style="5" customWidth="1"/>
    <col min="732" max="732" width="44.140625" style="5" customWidth="1"/>
    <col min="733" max="733" width="21.7109375" style="5" customWidth="1"/>
    <col min="734" max="737" width="21" style="5" bestFit="1" customWidth="1"/>
    <col min="738" max="738" width="17.5703125" style="5" bestFit="1" customWidth="1"/>
    <col min="739" max="740" width="16.42578125" style="5" bestFit="1" customWidth="1"/>
    <col min="741" max="741" width="16.7109375" style="5" customWidth="1"/>
    <col min="742" max="742" width="16.42578125" style="5" bestFit="1" customWidth="1"/>
    <col min="743" max="743" width="13.28515625" style="5" customWidth="1"/>
    <col min="744" max="748" width="9.85546875" style="5" bestFit="1" customWidth="1"/>
    <col min="749" max="763" width="17.7109375" style="5" customWidth="1"/>
    <col min="764" max="765" width="25.28515625" style="5" customWidth="1"/>
    <col min="766" max="766" width="23" style="5" bestFit="1" customWidth="1"/>
    <col min="767" max="767" width="22.28515625" style="5" bestFit="1" customWidth="1"/>
    <col min="768" max="768" width="23" style="5" bestFit="1" customWidth="1"/>
    <col min="769" max="769" width="24.28515625" style="5" bestFit="1" customWidth="1"/>
    <col min="770" max="770" width="23" style="5" bestFit="1" customWidth="1"/>
    <col min="771" max="772" width="22.28515625" style="5" bestFit="1" customWidth="1"/>
    <col min="773" max="773" width="20.7109375" style="5" bestFit="1" customWidth="1"/>
    <col min="774" max="774" width="24.7109375" style="5" customWidth="1"/>
    <col min="775" max="777" width="22" style="5" customWidth="1"/>
    <col min="778" max="778" width="21.85546875" style="5" customWidth="1"/>
    <col min="779" max="779" width="19.7109375" style="5" customWidth="1"/>
    <col min="780" max="981" width="9" style="5" customWidth="1"/>
    <col min="982" max="982" width="12.42578125" style="5" customWidth="1"/>
    <col min="983" max="983" width="44.140625" style="5" customWidth="1"/>
    <col min="984" max="986" width="16.7109375" style="5"/>
    <col min="987" max="987" width="12.42578125" style="5" customWidth="1"/>
    <col min="988" max="988" width="44.140625" style="5" customWidth="1"/>
    <col min="989" max="989" width="21.7109375" style="5" customWidth="1"/>
    <col min="990" max="993" width="21" style="5" bestFit="1" customWidth="1"/>
    <col min="994" max="994" width="17.5703125" style="5" bestFit="1" customWidth="1"/>
    <col min="995" max="996" width="16.42578125" style="5" bestFit="1" customWidth="1"/>
    <col min="997" max="997" width="16.7109375" style="5" customWidth="1"/>
    <col min="998" max="998" width="16.42578125" style="5" bestFit="1" customWidth="1"/>
    <col min="999" max="999" width="13.28515625" style="5" customWidth="1"/>
    <col min="1000" max="1004" width="9.85546875" style="5" bestFit="1" customWidth="1"/>
    <col min="1005" max="1019" width="17.7109375" style="5" customWidth="1"/>
    <col min="1020" max="1021" width="25.28515625" style="5" customWidth="1"/>
    <col min="1022" max="1022" width="23" style="5" bestFit="1" customWidth="1"/>
    <col min="1023" max="1023" width="22.28515625" style="5" bestFit="1" customWidth="1"/>
    <col min="1024" max="1024" width="23" style="5" bestFit="1" customWidth="1"/>
    <col min="1025" max="1025" width="24.28515625" style="5" bestFit="1" customWidth="1"/>
    <col min="1026" max="1026" width="23" style="5" bestFit="1" customWidth="1"/>
    <col min="1027" max="1028" width="22.28515625" style="5" bestFit="1" customWidth="1"/>
    <col min="1029" max="1029" width="20.7109375" style="5" bestFit="1" customWidth="1"/>
    <col min="1030" max="1030" width="24.7109375" style="5" customWidth="1"/>
    <col min="1031" max="1033" width="22" style="5" customWidth="1"/>
    <col min="1034" max="1034" width="21.85546875" style="5" customWidth="1"/>
    <col min="1035" max="1035" width="19.7109375" style="5" customWidth="1"/>
    <col min="1036" max="1237" width="9" style="5" customWidth="1"/>
    <col min="1238" max="1238" width="12.42578125" style="5" customWidth="1"/>
    <col min="1239" max="1239" width="44.140625" style="5" customWidth="1"/>
    <col min="1240" max="1242" width="16.7109375" style="5"/>
    <col min="1243" max="1243" width="12.42578125" style="5" customWidth="1"/>
    <col min="1244" max="1244" width="44.140625" style="5" customWidth="1"/>
    <col min="1245" max="1245" width="21.7109375" style="5" customWidth="1"/>
    <col min="1246" max="1249" width="21" style="5" bestFit="1" customWidth="1"/>
    <col min="1250" max="1250" width="17.5703125" style="5" bestFit="1" customWidth="1"/>
    <col min="1251" max="1252" width="16.42578125" style="5" bestFit="1" customWidth="1"/>
    <col min="1253" max="1253" width="16.7109375" style="5" customWidth="1"/>
    <col min="1254" max="1254" width="16.42578125" style="5" bestFit="1" customWidth="1"/>
    <col min="1255" max="1255" width="13.28515625" style="5" customWidth="1"/>
    <col min="1256" max="1260" width="9.85546875" style="5" bestFit="1" customWidth="1"/>
    <col min="1261" max="1275" width="17.7109375" style="5" customWidth="1"/>
    <col min="1276" max="1277" width="25.28515625" style="5" customWidth="1"/>
    <col min="1278" max="1278" width="23" style="5" bestFit="1" customWidth="1"/>
    <col min="1279" max="1279" width="22.28515625" style="5" bestFit="1" customWidth="1"/>
    <col min="1280" max="1280" width="23" style="5" bestFit="1" customWidth="1"/>
    <col min="1281" max="1281" width="24.28515625" style="5" bestFit="1" customWidth="1"/>
    <col min="1282" max="1282" width="23" style="5" bestFit="1" customWidth="1"/>
    <col min="1283" max="1284" width="22.28515625" style="5" bestFit="1" customWidth="1"/>
    <col min="1285" max="1285" width="20.7109375" style="5" bestFit="1" customWidth="1"/>
    <col min="1286" max="1286" width="24.7109375" style="5" customWidth="1"/>
    <col min="1287" max="1289" width="22" style="5" customWidth="1"/>
    <col min="1290" max="1290" width="21.85546875" style="5" customWidth="1"/>
    <col min="1291" max="1291" width="19.7109375" style="5" customWidth="1"/>
    <col min="1292" max="1493" width="9" style="5" customWidth="1"/>
    <col min="1494" max="1494" width="12.42578125" style="5" customWidth="1"/>
    <col min="1495" max="1495" width="44.140625" style="5" customWidth="1"/>
    <col min="1496" max="1498" width="16.7109375" style="5"/>
    <col min="1499" max="1499" width="12.42578125" style="5" customWidth="1"/>
    <col min="1500" max="1500" width="44.140625" style="5" customWidth="1"/>
    <col min="1501" max="1501" width="21.7109375" style="5" customWidth="1"/>
    <col min="1502" max="1505" width="21" style="5" bestFit="1" customWidth="1"/>
    <col min="1506" max="1506" width="17.5703125" style="5" bestFit="1" customWidth="1"/>
    <col min="1507" max="1508" width="16.42578125" style="5" bestFit="1" customWidth="1"/>
    <col min="1509" max="1509" width="16.7109375" style="5" customWidth="1"/>
    <col min="1510" max="1510" width="16.42578125" style="5" bestFit="1" customWidth="1"/>
    <col min="1511" max="1511" width="13.28515625" style="5" customWidth="1"/>
    <col min="1512" max="1516" width="9.85546875" style="5" bestFit="1" customWidth="1"/>
    <col min="1517" max="1531" width="17.7109375" style="5" customWidth="1"/>
    <col min="1532" max="1533" width="25.28515625" style="5" customWidth="1"/>
    <col min="1534" max="1534" width="23" style="5" bestFit="1" customWidth="1"/>
    <col min="1535" max="1535" width="22.28515625" style="5" bestFit="1" customWidth="1"/>
    <col min="1536" max="1536" width="23" style="5" bestFit="1" customWidth="1"/>
    <col min="1537" max="1537" width="24.28515625" style="5" bestFit="1" customWidth="1"/>
    <col min="1538" max="1538" width="23" style="5" bestFit="1" customWidth="1"/>
    <col min="1539" max="1540" width="22.28515625" style="5" bestFit="1" customWidth="1"/>
    <col min="1541" max="1541" width="20.7109375" style="5" bestFit="1" customWidth="1"/>
    <col min="1542" max="1542" width="24.7109375" style="5" customWidth="1"/>
    <col min="1543" max="1545" width="22" style="5" customWidth="1"/>
    <col min="1546" max="1546" width="21.85546875" style="5" customWidth="1"/>
    <col min="1547" max="1547" width="19.7109375" style="5" customWidth="1"/>
    <col min="1548" max="1749" width="9" style="5" customWidth="1"/>
    <col min="1750" max="1750" width="12.42578125" style="5" customWidth="1"/>
    <col min="1751" max="1751" width="44.140625" style="5" customWidth="1"/>
    <col min="1752" max="1754" width="16.7109375" style="5"/>
    <col min="1755" max="1755" width="12.42578125" style="5" customWidth="1"/>
    <col min="1756" max="1756" width="44.140625" style="5" customWidth="1"/>
    <col min="1757" max="1757" width="21.7109375" style="5" customWidth="1"/>
    <col min="1758" max="1761" width="21" style="5" bestFit="1" customWidth="1"/>
    <col min="1762" max="1762" width="17.5703125" style="5" bestFit="1" customWidth="1"/>
    <col min="1763" max="1764" width="16.42578125" style="5" bestFit="1" customWidth="1"/>
    <col min="1765" max="1765" width="16.7109375" style="5" customWidth="1"/>
    <col min="1766" max="1766" width="16.42578125" style="5" bestFit="1" customWidth="1"/>
    <col min="1767" max="1767" width="13.28515625" style="5" customWidth="1"/>
    <col min="1768" max="1772" width="9.85546875" style="5" bestFit="1" customWidth="1"/>
    <col min="1773" max="1787" width="17.7109375" style="5" customWidth="1"/>
    <col min="1788" max="1789" width="25.28515625" style="5" customWidth="1"/>
    <col min="1790" max="1790" width="23" style="5" bestFit="1" customWidth="1"/>
    <col min="1791" max="1791" width="22.28515625" style="5" bestFit="1" customWidth="1"/>
    <col min="1792" max="1792" width="23" style="5" bestFit="1" customWidth="1"/>
    <col min="1793" max="1793" width="24.28515625" style="5" bestFit="1" customWidth="1"/>
    <col min="1794" max="1794" width="23" style="5" bestFit="1" customWidth="1"/>
    <col min="1795" max="1796" width="22.28515625" style="5" bestFit="1" customWidth="1"/>
    <col min="1797" max="1797" width="20.7109375" style="5" bestFit="1" customWidth="1"/>
    <col min="1798" max="1798" width="24.7109375" style="5" customWidth="1"/>
    <col min="1799" max="1801" width="22" style="5" customWidth="1"/>
    <col min="1802" max="1802" width="21.85546875" style="5" customWidth="1"/>
    <col min="1803" max="1803" width="19.7109375" style="5" customWidth="1"/>
    <col min="1804" max="2005" width="9" style="5" customWidth="1"/>
    <col min="2006" max="2006" width="12.42578125" style="5" customWidth="1"/>
    <col min="2007" max="2007" width="44.140625" style="5" customWidth="1"/>
    <col min="2008" max="2010" width="16.7109375" style="5"/>
    <col min="2011" max="2011" width="12.42578125" style="5" customWidth="1"/>
    <col min="2012" max="2012" width="44.140625" style="5" customWidth="1"/>
    <col min="2013" max="2013" width="21.7109375" style="5" customWidth="1"/>
    <col min="2014" max="2017" width="21" style="5" bestFit="1" customWidth="1"/>
    <col min="2018" max="2018" width="17.5703125" style="5" bestFit="1" customWidth="1"/>
    <col min="2019" max="2020" width="16.42578125" style="5" bestFit="1" customWidth="1"/>
    <col min="2021" max="2021" width="16.7109375" style="5" customWidth="1"/>
    <col min="2022" max="2022" width="16.42578125" style="5" bestFit="1" customWidth="1"/>
    <col min="2023" max="2023" width="13.28515625" style="5" customWidth="1"/>
    <col min="2024" max="2028" width="9.85546875" style="5" bestFit="1" customWidth="1"/>
    <col min="2029" max="2043" width="17.7109375" style="5" customWidth="1"/>
    <col min="2044" max="2045" width="25.28515625" style="5" customWidth="1"/>
    <col min="2046" max="2046" width="23" style="5" bestFit="1" customWidth="1"/>
    <col min="2047" max="2047" width="22.28515625" style="5" bestFit="1" customWidth="1"/>
    <col min="2048" max="2048" width="23" style="5" bestFit="1" customWidth="1"/>
    <col min="2049" max="2049" width="24.28515625" style="5" bestFit="1" customWidth="1"/>
    <col min="2050" max="2050" width="23" style="5" bestFit="1" customWidth="1"/>
    <col min="2051" max="2052" width="22.28515625" style="5" bestFit="1" customWidth="1"/>
    <col min="2053" max="2053" width="20.7109375" style="5" bestFit="1" customWidth="1"/>
    <col min="2054" max="2054" width="24.7109375" style="5" customWidth="1"/>
    <col min="2055" max="2057" width="22" style="5" customWidth="1"/>
    <col min="2058" max="2058" width="21.85546875" style="5" customWidth="1"/>
    <col min="2059" max="2059" width="19.7109375" style="5" customWidth="1"/>
    <col min="2060" max="2261" width="9" style="5" customWidth="1"/>
    <col min="2262" max="2262" width="12.42578125" style="5" customWidth="1"/>
    <col min="2263" max="2263" width="44.140625" style="5" customWidth="1"/>
    <col min="2264" max="2266" width="16.7109375" style="5"/>
    <col min="2267" max="2267" width="12.42578125" style="5" customWidth="1"/>
    <col min="2268" max="2268" width="44.140625" style="5" customWidth="1"/>
    <col min="2269" max="2269" width="21.7109375" style="5" customWidth="1"/>
    <col min="2270" max="2273" width="21" style="5" bestFit="1" customWidth="1"/>
    <col min="2274" max="2274" width="17.5703125" style="5" bestFit="1" customWidth="1"/>
    <col min="2275" max="2276" width="16.42578125" style="5" bestFit="1" customWidth="1"/>
    <col min="2277" max="2277" width="16.7109375" style="5" customWidth="1"/>
    <col min="2278" max="2278" width="16.42578125" style="5" bestFit="1" customWidth="1"/>
    <col min="2279" max="2279" width="13.28515625" style="5" customWidth="1"/>
    <col min="2280" max="2284" width="9.85546875" style="5" bestFit="1" customWidth="1"/>
    <col min="2285" max="2299" width="17.7109375" style="5" customWidth="1"/>
    <col min="2300" max="2301" width="25.28515625" style="5" customWidth="1"/>
    <col min="2302" max="2302" width="23" style="5" bestFit="1" customWidth="1"/>
    <col min="2303" max="2303" width="22.28515625" style="5" bestFit="1" customWidth="1"/>
    <col min="2304" max="2304" width="23" style="5" bestFit="1" customWidth="1"/>
    <col min="2305" max="2305" width="24.28515625" style="5" bestFit="1" customWidth="1"/>
    <col min="2306" max="2306" width="23" style="5" bestFit="1" customWidth="1"/>
    <col min="2307" max="2308" width="22.28515625" style="5" bestFit="1" customWidth="1"/>
    <col min="2309" max="2309" width="20.7109375" style="5" bestFit="1" customWidth="1"/>
    <col min="2310" max="2310" width="24.7109375" style="5" customWidth="1"/>
    <col min="2311" max="2313" width="22" style="5" customWidth="1"/>
    <col min="2314" max="2314" width="21.85546875" style="5" customWidth="1"/>
    <col min="2315" max="2315" width="19.7109375" style="5" customWidth="1"/>
    <col min="2316" max="2517" width="9" style="5" customWidth="1"/>
    <col min="2518" max="2518" width="12.42578125" style="5" customWidth="1"/>
    <col min="2519" max="2519" width="44.140625" style="5" customWidth="1"/>
    <col min="2520" max="2522" width="16.7109375" style="5"/>
    <col min="2523" max="2523" width="12.42578125" style="5" customWidth="1"/>
    <col min="2524" max="2524" width="44.140625" style="5" customWidth="1"/>
    <col min="2525" max="2525" width="21.7109375" style="5" customWidth="1"/>
    <col min="2526" max="2529" width="21" style="5" bestFit="1" customWidth="1"/>
    <col min="2530" max="2530" width="17.5703125" style="5" bestFit="1" customWidth="1"/>
    <col min="2531" max="2532" width="16.42578125" style="5" bestFit="1" customWidth="1"/>
    <col min="2533" max="2533" width="16.7109375" style="5" customWidth="1"/>
    <col min="2534" max="2534" width="16.42578125" style="5" bestFit="1" customWidth="1"/>
    <col min="2535" max="2535" width="13.28515625" style="5" customWidth="1"/>
    <col min="2536" max="2540" width="9.85546875" style="5" bestFit="1" customWidth="1"/>
    <col min="2541" max="2555" width="17.7109375" style="5" customWidth="1"/>
    <col min="2556" max="2557" width="25.28515625" style="5" customWidth="1"/>
    <col min="2558" max="2558" width="23" style="5" bestFit="1" customWidth="1"/>
    <col min="2559" max="2559" width="22.28515625" style="5" bestFit="1" customWidth="1"/>
    <col min="2560" max="2560" width="23" style="5" bestFit="1" customWidth="1"/>
    <col min="2561" max="2561" width="24.28515625" style="5" bestFit="1" customWidth="1"/>
    <col min="2562" max="2562" width="23" style="5" bestFit="1" customWidth="1"/>
    <col min="2563" max="2564" width="22.28515625" style="5" bestFit="1" customWidth="1"/>
    <col min="2565" max="2565" width="20.7109375" style="5" bestFit="1" customWidth="1"/>
    <col min="2566" max="2566" width="24.7109375" style="5" customWidth="1"/>
    <col min="2567" max="2569" width="22" style="5" customWidth="1"/>
    <col min="2570" max="2570" width="21.85546875" style="5" customWidth="1"/>
    <col min="2571" max="2571" width="19.7109375" style="5" customWidth="1"/>
    <col min="2572" max="2773" width="9" style="5" customWidth="1"/>
    <col min="2774" max="2774" width="12.42578125" style="5" customWidth="1"/>
    <col min="2775" max="2775" width="44.140625" style="5" customWidth="1"/>
    <col min="2776" max="2778" width="16.7109375" style="5"/>
    <col min="2779" max="2779" width="12.42578125" style="5" customWidth="1"/>
    <col min="2780" max="2780" width="44.140625" style="5" customWidth="1"/>
    <col min="2781" max="2781" width="21.7109375" style="5" customWidth="1"/>
    <col min="2782" max="2785" width="21" style="5" bestFit="1" customWidth="1"/>
    <col min="2786" max="2786" width="17.5703125" style="5" bestFit="1" customWidth="1"/>
    <col min="2787" max="2788" width="16.42578125" style="5" bestFit="1" customWidth="1"/>
    <col min="2789" max="2789" width="16.7109375" style="5" customWidth="1"/>
    <col min="2790" max="2790" width="16.42578125" style="5" bestFit="1" customWidth="1"/>
    <col min="2791" max="2791" width="13.28515625" style="5" customWidth="1"/>
    <col min="2792" max="2796" width="9.85546875" style="5" bestFit="1" customWidth="1"/>
    <col min="2797" max="2811" width="17.7109375" style="5" customWidth="1"/>
    <col min="2812" max="2813" width="25.28515625" style="5" customWidth="1"/>
    <col min="2814" max="2814" width="23" style="5" bestFit="1" customWidth="1"/>
    <col min="2815" max="2815" width="22.28515625" style="5" bestFit="1" customWidth="1"/>
    <col min="2816" max="2816" width="23" style="5" bestFit="1" customWidth="1"/>
    <col min="2817" max="2817" width="24.28515625" style="5" bestFit="1" customWidth="1"/>
    <col min="2818" max="2818" width="23" style="5" bestFit="1" customWidth="1"/>
    <col min="2819" max="2820" width="22.28515625" style="5" bestFit="1" customWidth="1"/>
    <col min="2821" max="2821" width="20.7109375" style="5" bestFit="1" customWidth="1"/>
    <col min="2822" max="2822" width="24.7109375" style="5" customWidth="1"/>
    <col min="2823" max="2825" width="22" style="5" customWidth="1"/>
    <col min="2826" max="2826" width="21.85546875" style="5" customWidth="1"/>
    <col min="2827" max="2827" width="19.7109375" style="5" customWidth="1"/>
    <col min="2828" max="3029" width="9" style="5" customWidth="1"/>
    <col min="3030" max="3030" width="12.42578125" style="5" customWidth="1"/>
    <col min="3031" max="3031" width="44.140625" style="5" customWidth="1"/>
    <col min="3032" max="3034" width="16.7109375" style="5"/>
    <col min="3035" max="3035" width="12.42578125" style="5" customWidth="1"/>
    <col min="3036" max="3036" width="44.140625" style="5" customWidth="1"/>
    <col min="3037" max="3037" width="21.7109375" style="5" customWidth="1"/>
    <col min="3038" max="3041" width="21" style="5" bestFit="1" customWidth="1"/>
    <col min="3042" max="3042" width="17.5703125" style="5" bestFit="1" customWidth="1"/>
    <col min="3043" max="3044" width="16.42578125" style="5" bestFit="1" customWidth="1"/>
    <col min="3045" max="3045" width="16.7109375" style="5" customWidth="1"/>
    <col min="3046" max="3046" width="16.42578125" style="5" bestFit="1" customWidth="1"/>
    <col min="3047" max="3047" width="13.28515625" style="5" customWidth="1"/>
    <col min="3048" max="3052" width="9.85546875" style="5" bestFit="1" customWidth="1"/>
    <col min="3053" max="3067" width="17.7109375" style="5" customWidth="1"/>
    <col min="3068" max="3069" width="25.28515625" style="5" customWidth="1"/>
    <col min="3070" max="3070" width="23" style="5" bestFit="1" customWidth="1"/>
    <col min="3071" max="3071" width="22.28515625" style="5" bestFit="1" customWidth="1"/>
    <col min="3072" max="3072" width="23" style="5" bestFit="1" customWidth="1"/>
    <col min="3073" max="3073" width="24.28515625" style="5" bestFit="1" customWidth="1"/>
    <col min="3074" max="3074" width="23" style="5" bestFit="1" customWidth="1"/>
    <col min="3075" max="3076" width="22.28515625" style="5" bestFit="1" customWidth="1"/>
    <col min="3077" max="3077" width="20.7109375" style="5" bestFit="1" customWidth="1"/>
    <col min="3078" max="3078" width="24.7109375" style="5" customWidth="1"/>
    <col min="3079" max="3081" width="22" style="5" customWidth="1"/>
    <col min="3082" max="3082" width="21.85546875" style="5" customWidth="1"/>
    <col min="3083" max="3083" width="19.7109375" style="5" customWidth="1"/>
    <col min="3084" max="3285" width="9" style="5" customWidth="1"/>
    <col min="3286" max="3286" width="12.42578125" style="5" customWidth="1"/>
    <col min="3287" max="3287" width="44.140625" style="5" customWidth="1"/>
    <col min="3288" max="3290" width="16.7109375" style="5"/>
    <col min="3291" max="3291" width="12.42578125" style="5" customWidth="1"/>
    <col min="3292" max="3292" width="44.140625" style="5" customWidth="1"/>
    <col min="3293" max="3293" width="21.7109375" style="5" customWidth="1"/>
    <col min="3294" max="3297" width="21" style="5" bestFit="1" customWidth="1"/>
    <col min="3298" max="3298" width="17.5703125" style="5" bestFit="1" customWidth="1"/>
    <col min="3299" max="3300" width="16.42578125" style="5" bestFit="1" customWidth="1"/>
    <col min="3301" max="3301" width="16.7109375" style="5" customWidth="1"/>
    <col min="3302" max="3302" width="16.42578125" style="5" bestFit="1" customWidth="1"/>
    <col min="3303" max="3303" width="13.28515625" style="5" customWidth="1"/>
    <col min="3304" max="3308" width="9.85546875" style="5" bestFit="1" customWidth="1"/>
    <col min="3309" max="3323" width="17.7109375" style="5" customWidth="1"/>
    <col min="3324" max="3325" width="25.28515625" style="5" customWidth="1"/>
    <col min="3326" max="3326" width="23" style="5" bestFit="1" customWidth="1"/>
    <col min="3327" max="3327" width="22.28515625" style="5" bestFit="1" customWidth="1"/>
    <col min="3328" max="3328" width="23" style="5" bestFit="1" customWidth="1"/>
    <col min="3329" max="3329" width="24.28515625" style="5" bestFit="1" customWidth="1"/>
    <col min="3330" max="3330" width="23" style="5" bestFit="1" customWidth="1"/>
    <col min="3331" max="3332" width="22.28515625" style="5" bestFit="1" customWidth="1"/>
    <col min="3333" max="3333" width="20.7109375" style="5" bestFit="1" customWidth="1"/>
    <col min="3334" max="3334" width="24.7109375" style="5" customWidth="1"/>
    <col min="3335" max="3337" width="22" style="5" customWidth="1"/>
    <col min="3338" max="3338" width="21.85546875" style="5" customWidth="1"/>
    <col min="3339" max="3339" width="19.7109375" style="5" customWidth="1"/>
    <col min="3340" max="3541" width="9" style="5" customWidth="1"/>
    <col min="3542" max="3542" width="12.42578125" style="5" customWidth="1"/>
    <col min="3543" max="3543" width="44.140625" style="5" customWidth="1"/>
    <col min="3544" max="3546" width="16.7109375" style="5"/>
    <col min="3547" max="3547" width="12.42578125" style="5" customWidth="1"/>
    <col min="3548" max="3548" width="44.140625" style="5" customWidth="1"/>
    <col min="3549" max="3549" width="21.7109375" style="5" customWidth="1"/>
    <col min="3550" max="3553" width="21" style="5" bestFit="1" customWidth="1"/>
    <col min="3554" max="3554" width="17.5703125" style="5" bestFit="1" customWidth="1"/>
    <col min="3555" max="3556" width="16.42578125" style="5" bestFit="1" customWidth="1"/>
    <col min="3557" max="3557" width="16.7109375" style="5" customWidth="1"/>
    <col min="3558" max="3558" width="16.42578125" style="5" bestFit="1" customWidth="1"/>
    <col min="3559" max="3559" width="13.28515625" style="5" customWidth="1"/>
    <col min="3560" max="3564" width="9.85546875" style="5" bestFit="1" customWidth="1"/>
    <col min="3565" max="3579" width="17.7109375" style="5" customWidth="1"/>
    <col min="3580" max="3581" width="25.28515625" style="5" customWidth="1"/>
    <col min="3582" max="3582" width="23" style="5" bestFit="1" customWidth="1"/>
    <col min="3583" max="3583" width="22.28515625" style="5" bestFit="1" customWidth="1"/>
    <col min="3584" max="3584" width="23" style="5" bestFit="1" customWidth="1"/>
    <col min="3585" max="3585" width="24.28515625" style="5" bestFit="1" customWidth="1"/>
    <col min="3586" max="3586" width="23" style="5" bestFit="1" customWidth="1"/>
    <col min="3587" max="3588" width="22.28515625" style="5" bestFit="1" customWidth="1"/>
    <col min="3589" max="3589" width="20.7109375" style="5" bestFit="1" customWidth="1"/>
    <col min="3590" max="3590" width="24.7109375" style="5" customWidth="1"/>
    <col min="3591" max="3593" width="22" style="5" customWidth="1"/>
    <col min="3594" max="3594" width="21.85546875" style="5" customWidth="1"/>
    <col min="3595" max="3595" width="19.7109375" style="5" customWidth="1"/>
    <col min="3596" max="3797" width="9" style="5" customWidth="1"/>
    <col min="3798" max="3798" width="12.42578125" style="5" customWidth="1"/>
    <col min="3799" max="3799" width="44.140625" style="5" customWidth="1"/>
    <col min="3800" max="3802" width="16.7109375" style="5"/>
    <col min="3803" max="3803" width="12.42578125" style="5" customWidth="1"/>
    <col min="3804" max="3804" width="44.140625" style="5" customWidth="1"/>
    <col min="3805" max="3805" width="21.7109375" style="5" customWidth="1"/>
    <col min="3806" max="3809" width="21" style="5" bestFit="1" customWidth="1"/>
    <col min="3810" max="3810" width="17.5703125" style="5" bestFit="1" customWidth="1"/>
    <col min="3811" max="3812" width="16.42578125" style="5" bestFit="1" customWidth="1"/>
    <col min="3813" max="3813" width="16.7109375" style="5" customWidth="1"/>
    <col min="3814" max="3814" width="16.42578125" style="5" bestFit="1" customWidth="1"/>
    <col min="3815" max="3815" width="13.28515625" style="5" customWidth="1"/>
    <col min="3816" max="3820" width="9.85546875" style="5" bestFit="1" customWidth="1"/>
    <col min="3821" max="3835" width="17.7109375" style="5" customWidth="1"/>
    <col min="3836" max="3837" width="25.28515625" style="5" customWidth="1"/>
    <col min="3838" max="3838" width="23" style="5" bestFit="1" customWidth="1"/>
    <col min="3839" max="3839" width="22.28515625" style="5" bestFit="1" customWidth="1"/>
    <col min="3840" max="3840" width="23" style="5" bestFit="1" customWidth="1"/>
    <col min="3841" max="3841" width="24.28515625" style="5" bestFit="1" customWidth="1"/>
    <col min="3842" max="3842" width="23" style="5" bestFit="1" customWidth="1"/>
    <col min="3843" max="3844" width="22.28515625" style="5" bestFit="1" customWidth="1"/>
    <col min="3845" max="3845" width="20.7109375" style="5" bestFit="1" customWidth="1"/>
    <col min="3846" max="3846" width="24.7109375" style="5" customWidth="1"/>
    <col min="3847" max="3849" width="22" style="5" customWidth="1"/>
    <col min="3850" max="3850" width="21.85546875" style="5" customWidth="1"/>
    <col min="3851" max="3851" width="19.7109375" style="5" customWidth="1"/>
    <col min="3852" max="4053" width="9" style="5" customWidth="1"/>
    <col min="4054" max="4054" width="12.42578125" style="5" customWidth="1"/>
    <col min="4055" max="4055" width="44.140625" style="5" customWidth="1"/>
    <col min="4056" max="4058" width="16.7109375" style="5"/>
    <col min="4059" max="4059" width="12.42578125" style="5" customWidth="1"/>
    <col min="4060" max="4060" width="44.140625" style="5" customWidth="1"/>
    <col min="4061" max="4061" width="21.7109375" style="5" customWidth="1"/>
    <col min="4062" max="4065" width="21" style="5" bestFit="1" customWidth="1"/>
    <col min="4066" max="4066" width="17.5703125" style="5" bestFit="1" customWidth="1"/>
    <col min="4067" max="4068" width="16.42578125" style="5" bestFit="1" customWidth="1"/>
    <col min="4069" max="4069" width="16.7109375" style="5" customWidth="1"/>
    <col min="4070" max="4070" width="16.42578125" style="5" bestFit="1" customWidth="1"/>
    <col min="4071" max="4071" width="13.28515625" style="5" customWidth="1"/>
    <col min="4072" max="4076" width="9.85546875" style="5" bestFit="1" customWidth="1"/>
    <col min="4077" max="4091" width="17.7109375" style="5" customWidth="1"/>
    <col min="4092" max="4093" width="25.28515625" style="5" customWidth="1"/>
    <col min="4094" max="4094" width="23" style="5" bestFit="1" customWidth="1"/>
    <col min="4095" max="4095" width="22.28515625" style="5" bestFit="1" customWidth="1"/>
    <col min="4096" max="4096" width="23" style="5" bestFit="1" customWidth="1"/>
    <col min="4097" max="4097" width="24.28515625" style="5" bestFit="1" customWidth="1"/>
    <col min="4098" max="4098" width="23" style="5" bestFit="1" customWidth="1"/>
    <col min="4099" max="4100" width="22.28515625" style="5" bestFit="1" customWidth="1"/>
    <col min="4101" max="4101" width="20.7109375" style="5" bestFit="1" customWidth="1"/>
    <col min="4102" max="4102" width="24.7109375" style="5" customWidth="1"/>
    <col min="4103" max="4105" width="22" style="5" customWidth="1"/>
    <col min="4106" max="4106" width="21.85546875" style="5" customWidth="1"/>
    <col min="4107" max="4107" width="19.7109375" style="5" customWidth="1"/>
    <col min="4108" max="4309" width="9" style="5" customWidth="1"/>
    <col min="4310" max="4310" width="12.42578125" style="5" customWidth="1"/>
    <col min="4311" max="4311" width="44.140625" style="5" customWidth="1"/>
    <col min="4312" max="4314" width="16.7109375" style="5"/>
    <col min="4315" max="4315" width="12.42578125" style="5" customWidth="1"/>
    <col min="4316" max="4316" width="44.140625" style="5" customWidth="1"/>
    <col min="4317" max="4317" width="21.7109375" style="5" customWidth="1"/>
    <col min="4318" max="4321" width="21" style="5" bestFit="1" customWidth="1"/>
    <col min="4322" max="4322" width="17.5703125" style="5" bestFit="1" customWidth="1"/>
    <col min="4323" max="4324" width="16.42578125" style="5" bestFit="1" customWidth="1"/>
    <col min="4325" max="4325" width="16.7109375" style="5" customWidth="1"/>
    <col min="4326" max="4326" width="16.42578125" style="5" bestFit="1" customWidth="1"/>
    <col min="4327" max="4327" width="13.28515625" style="5" customWidth="1"/>
    <col min="4328" max="4332" width="9.85546875" style="5" bestFit="1" customWidth="1"/>
    <col min="4333" max="4347" width="17.7109375" style="5" customWidth="1"/>
    <col min="4348" max="4349" width="25.28515625" style="5" customWidth="1"/>
    <col min="4350" max="4350" width="23" style="5" bestFit="1" customWidth="1"/>
    <col min="4351" max="4351" width="22.28515625" style="5" bestFit="1" customWidth="1"/>
    <col min="4352" max="4352" width="23" style="5" bestFit="1" customWidth="1"/>
    <col min="4353" max="4353" width="24.28515625" style="5" bestFit="1" customWidth="1"/>
    <col min="4354" max="4354" width="23" style="5" bestFit="1" customWidth="1"/>
    <col min="4355" max="4356" width="22.28515625" style="5" bestFit="1" customWidth="1"/>
    <col min="4357" max="4357" width="20.7109375" style="5" bestFit="1" customWidth="1"/>
    <col min="4358" max="4358" width="24.7109375" style="5" customWidth="1"/>
    <col min="4359" max="4361" width="22" style="5" customWidth="1"/>
    <col min="4362" max="4362" width="21.85546875" style="5" customWidth="1"/>
    <col min="4363" max="4363" width="19.7109375" style="5" customWidth="1"/>
    <col min="4364" max="4565" width="9" style="5" customWidth="1"/>
    <col min="4566" max="4566" width="12.42578125" style="5" customWidth="1"/>
    <col min="4567" max="4567" width="44.140625" style="5" customWidth="1"/>
    <col min="4568" max="4570" width="16.7109375" style="5"/>
    <col min="4571" max="4571" width="12.42578125" style="5" customWidth="1"/>
    <col min="4572" max="4572" width="44.140625" style="5" customWidth="1"/>
    <col min="4573" max="4573" width="21.7109375" style="5" customWidth="1"/>
    <col min="4574" max="4577" width="21" style="5" bestFit="1" customWidth="1"/>
    <col min="4578" max="4578" width="17.5703125" style="5" bestFit="1" customWidth="1"/>
    <col min="4579" max="4580" width="16.42578125" style="5" bestFit="1" customWidth="1"/>
    <col min="4581" max="4581" width="16.7109375" style="5" customWidth="1"/>
    <col min="4582" max="4582" width="16.42578125" style="5" bestFit="1" customWidth="1"/>
    <col min="4583" max="4583" width="13.28515625" style="5" customWidth="1"/>
    <col min="4584" max="4588" width="9.85546875" style="5" bestFit="1" customWidth="1"/>
    <col min="4589" max="4603" width="17.7109375" style="5" customWidth="1"/>
    <col min="4604" max="4605" width="25.28515625" style="5" customWidth="1"/>
    <col min="4606" max="4606" width="23" style="5" bestFit="1" customWidth="1"/>
    <col min="4607" max="4607" width="22.28515625" style="5" bestFit="1" customWidth="1"/>
    <col min="4608" max="4608" width="23" style="5" bestFit="1" customWidth="1"/>
    <col min="4609" max="4609" width="24.28515625" style="5" bestFit="1" customWidth="1"/>
    <col min="4610" max="4610" width="23" style="5" bestFit="1" customWidth="1"/>
    <col min="4611" max="4612" width="22.28515625" style="5" bestFit="1" customWidth="1"/>
    <col min="4613" max="4613" width="20.7109375" style="5" bestFit="1" customWidth="1"/>
    <col min="4614" max="4614" width="24.7109375" style="5" customWidth="1"/>
    <col min="4615" max="4617" width="22" style="5" customWidth="1"/>
    <col min="4618" max="4618" width="21.85546875" style="5" customWidth="1"/>
    <col min="4619" max="4619" width="19.7109375" style="5" customWidth="1"/>
    <col min="4620" max="4821" width="9" style="5" customWidth="1"/>
    <col min="4822" max="4822" width="12.42578125" style="5" customWidth="1"/>
    <col min="4823" max="4823" width="44.140625" style="5" customWidth="1"/>
    <col min="4824" max="4826" width="16.7109375" style="5"/>
    <col min="4827" max="4827" width="12.42578125" style="5" customWidth="1"/>
    <col min="4828" max="4828" width="44.140625" style="5" customWidth="1"/>
    <col min="4829" max="4829" width="21.7109375" style="5" customWidth="1"/>
    <col min="4830" max="4833" width="21" style="5" bestFit="1" customWidth="1"/>
    <col min="4834" max="4834" width="17.5703125" style="5" bestFit="1" customWidth="1"/>
    <col min="4835" max="4836" width="16.42578125" style="5" bestFit="1" customWidth="1"/>
    <col min="4837" max="4837" width="16.7109375" style="5" customWidth="1"/>
    <col min="4838" max="4838" width="16.42578125" style="5" bestFit="1" customWidth="1"/>
    <col min="4839" max="4839" width="13.28515625" style="5" customWidth="1"/>
    <col min="4840" max="4844" width="9.85546875" style="5" bestFit="1" customWidth="1"/>
    <col min="4845" max="4859" width="17.7109375" style="5" customWidth="1"/>
    <col min="4860" max="4861" width="25.28515625" style="5" customWidth="1"/>
    <col min="4862" max="4862" width="23" style="5" bestFit="1" customWidth="1"/>
    <col min="4863" max="4863" width="22.28515625" style="5" bestFit="1" customWidth="1"/>
    <col min="4864" max="4864" width="23" style="5" bestFit="1" customWidth="1"/>
    <col min="4865" max="4865" width="24.28515625" style="5" bestFit="1" customWidth="1"/>
    <col min="4866" max="4866" width="23" style="5" bestFit="1" customWidth="1"/>
    <col min="4867" max="4868" width="22.28515625" style="5" bestFit="1" customWidth="1"/>
    <col min="4869" max="4869" width="20.7109375" style="5" bestFit="1" customWidth="1"/>
    <col min="4870" max="4870" width="24.7109375" style="5" customWidth="1"/>
    <col min="4871" max="4873" width="22" style="5" customWidth="1"/>
    <col min="4874" max="4874" width="21.85546875" style="5" customWidth="1"/>
    <col min="4875" max="4875" width="19.7109375" style="5" customWidth="1"/>
    <col min="4876" max="5077" width="9" style="5" customWidth="1"/>
    <col min="5078" max="5078" width="12.42578125" style="5" customWidth="1"/>
    <col min="5079" max="5079" width="44.140625" style="5" customWidth="1"/>
    <col min="5080" max="5082" width="16.7109375" style="5"/>
    <col min="5083" max="5083" width="12.42578125" style="5" customWidth="1"/>
    <col min="5084" max="5084" width="44.140625" style="5" customWidth="1"/>
    <col min="5085" max="5085" width="21.7109375" style="5" customWidth="1"/>
    <col min="5086" max="5089" width="21" style="5" bestFit="1" customWidth="1"/>
    <col min="5090" max="5090" width="17.5703125" style="5" bestFit="1" customWidth="1"/>
    <col min="5091" max="5092" width="16.42578125" style="5" bestFit="1" customWidth="1"/>
    <col min="5093" max="5093" width="16.7109375" style="5" customWidth="1"/>
    <col min="5094" max="5094" width="16.42578125" style="5" bestFit="1" customWidth="1"/>
    <col min="5095" max="5095" width="13.28515625" style="5" customWidth="1"/>
    <col min="5096" max="5100" width="9.85546875" style="5" bestFit="1" customWidth="1"/>
    <col min="5101" max="5115" width="17.7109375" style="5" customWidth="1"/>
    <col min="5116" max="5117" width="25.28515625" style="5" customWidth="1"/>
    <col min="5118" max="5118" width="23" style="5" bestFit="1" customWidth="1"/>
    <col min="5119" max="5119" width="22.28515625" style="5" bestFit="1" customWidth="1"/>
    <col min="5120" max="5120" width="23" style="5" bestFit="1" customWidth="1"/>
    <col min="5121" max="5121" width="24.28515625" style="5" bestFit="1" customWidth="1"/>
    <col min="5122" max="5122" width="23" style="5" bestFit="1" customWidth="1"/>
    <col min="5123" max="5124" width="22.28515625" style="5" bestFit="1" customWidth="1"/>
    <col min="5125" max="5125" width="20.7109375" style="5" bestFit="1" customWidth="1"/>
    <col min="5126" max="5126" width="24.7109375" style="5" customWidth="1"/>
    <col min="5127" max="5129" width="22" style="5" customWidth="1"/>
    <col min="5130" max="5130" width="21.85546875" style="5" customWidth="1"/>
    <col min="5131" max="5131" width="19.7109375" style="5" customWidth="1"/>
    <col min="5132" max="5333" width="9" style="5" customWidth="1"/>
    <col min="5334" max="5334" width="12.42578125" style="5" customWidth="1"/>
    <col min="5335" max="5335" width="44.140625" style="5" customWidth="1"/>
    <col min="5336" max="5338" width="16.7109375" style="5"/>
    <col min="5339" max="5339" width="12.42578125" style="5" customWidth="1"/>
    <col min="5340" max="5340" width="44.140625" style="5" customWidth="1"/>
    <col min="5341" max="5341" width="21.7109375" style="5" customWidth="1"/>
    <col min="5342" max="5345" width="21" style="5" bestFit="1" customWidth="1"/>
    <col min="5346" max="5346" width="17.5703125" style="5" bestFit="1" customWidth="1"/>
    <col min="5347" max="5348" width="16.42578125" style="5" bestFit="1" customWidth="1"/>
    <col min="5349" max="5349" width="16.7109375" style="5" customWidth="1"/>
    <col min="5350" max="5350" width="16.42578125" style="5" bestFit="1" customWidth="1"/>
    <col min="5351" max="5351" width="13.28515625" style="5" customWidth="1"/>
    <col min="5352" max="5356" width="9.85546875" style="5" bestFit="1" customWidth="1"/>
    <col min="5357" max="5371" width="17.7109375" style="5" customWidth="1"/>
    <col min="5372" max="5373" width="25.28515625" style="5" customWidth="1"/>
    <col min="5374" max="5374" width="23" style="5" bestFit="1" customWidth="1"/>
    <col min="5375" max="5375" width="22.28515625" style="5" bestFit="1" customWidth="1"/>
    <col min="5376" max="5376" width="23" style="5" bestFit="1" customWidth="1"/>
    <col min="5377" max="5377" width="24.28515625" style="5" bestFit="1" customWidth="1"/>
    <col min="5378" max="5378" width="23" style="5" bestFit="1" customWidth="1"/>
    <col min="5379" max="5380" width="22.28515625" style="5" bestFit="1" customWidth="1"/>
    <col min="5381" max="5381" width="20.7109375" style="5" bestFit="1" customWidth="1"/>
    <col min="5382" max="5382" width="24.7109375" style="5" customWidth="1"/>
    <col min="5383" max="5385" width="22" style="5" customWidth="1"/>
    <col min="5386" max="5386" width="21.85546875" style="5" customWidth="1"/>
    <col min="5387" max="5387" width="19.7109375" style="5" customWidth="1"/>
    <col min="5388" max="5589" width="9" style="5" customWidth="1"/>
    <col min="5590" max="5590" width="12.42578125" style="5" customWidth="1"/>
    <col min="5591" max="5591" width="44.140625" style="5" customWidth="1"/>
    <col min="5592" max="5594" width="16.7109375" style="5"/>
    <col min="5595" max="5595" width="12.42578125" style="5" customWidth="1"/>
    <col min="5596" max="5596" width="44.140625" style="5" customWidth="1"/>
    <col min="5597" max="5597" width="21.7109375" style="5" customWidth="1"/>
    <col min="5598" max="5601" width="21" style="5" bestFit="1" customWidth="1"/>
    <col min="5602" max="5602" width="17.5703125" style="5" bestFit="1" customWidth="1"/>
    <col min="5603" max="5604" width="16.42578125" style="5" bestFit="1" customWidth="1"/>
    <col min="5605" max="5605" width="16.7109375" style="5" customWidth="1"/>
    <col min="5606" max="5606" width="16.42578125" style="5" bestFit="1" customWidth="1"/>
    <col min="5607" max="5607" width="13.28515625" style="5" customWidth="1"/>
    <col min="5608" max="5612" width="9.85546875" style="5" bestFit="1" customWidth="1"/>
    <col min="5613" max="5627" width="17.7109375" style="5" customWidth="1"/>
    <col min="5628" max="5629" width="25.28515625" style="5" customWidth="1"/>
    <col min="5630" max="5630" width="23" style="5" bestFit="1" customWidth="1"/>
    <col min="5631" max="5631" width="22.28515625" style="5" bestFit="1" customWidth="1"/>
    <col min="5632" max="5632" width="23" style="5" bestFit="1" customWidth="1"/>
    <col min="5633" max="5633" width="24.28515625" style="5" bestFit="1" customWidth="1"/>
    <col min="5634" max="5634" width="23" style="5" bestFit="1" customWidth="1"/>
    <col min="5635" max="5636" width="22.28515625" style="5" bestFit="1" customWidth="1"/>
    <col min="5637" max="5637" width="20.7109375" style="5" bestFit="1" customWidth="1"/>
    <col min="5638" max="5638" width="24.7109375" style="5" customWidth="1"/>
    <col min="5639" max="5641" width="22" style="5" customWidth="1"/>
    <col min="5642" max="5642" width="21.85546875" style="5" customWidth="1"/>
    <col min="5643" max="5643" width="19.7109375" style="5" customWidth="1"/>
    <col min="5644" max="5845" width="9" style="5" customWidth="1"/>
    <col min="5846" max="5846" width="12.42578125" style="5" customWidth="1"/>
    <col min="5847" max="5847" width="44.140625" style="5" customWidth="1"/>
    <col min="5848" max="5850" width="16.7109375" style="5"/>
    <col min="5851" max="5851" width="12.42578125" style="5" customWidth="1"/>
    <col min="5852" max="5852" width="44.140625" style="5" customWidth="1"/>
    <col min="5853" max="5853" width="21.7109375" style="5" customWidth="1"/>
    <col min="5854" max="5857" width="21" style="5" bestFit="1" customWidth="1"/>
    <col min="5858" max="5858" width="17.5703125" style="5" bestFit="1" customWidth="1"/>
    <col min="5859" max="5860" width="16.42578125" style="5" bestFit="1" customWidth="1"/>
    <col min="5861" max="5861" width="16.7109375" style="5" customWidth="1"/>
    <col min="5862" max="5862" width="16.42578125" style="5" bestFit="1" customWidth="1"/>
    <col min="5863" max="5863" width="13.28515625" style="5" customWidth="1"/>
    <col min="5864" max="5868" width="9.85546875" style="5" bestFit="1" customWidth="1"/>
    <col min="5869" max="5883" width="17.7109375" style="5" customWidth="1"/>
    <col min="5884" max="5885" width="25.28515625" style="5" customWidth="1"/>
    <col min="5886" max="5886" width="23" style="5" bestFit="1" customWidth="1"/>
    <col min="5887" max="5887" width="22.28515625" style="5" bestFit="1" customWidth="1"/>
    <col min="5888" max="5888" width="23" style="5" bestFit="1" customWidth="1"/>
    <col min="5889" max="5889" width="24.28515625" style="5" bestFit="1" customWidth="1"/>
    <col min="5890" max="5890" width="23" style="5" bestFit="1" customWidth="1"/>
    <col min="5891" max="5892" width="22.28515625" style="5" bestFit="1" customWidth="1"/>
    <col min="5893" max="5893" width="20.7109375" style="5" bestFit="1" customWidth="1"/>
    <col min="5894" max="5894" width="24.7109375" style="5" customWidth="1"/>
    <col min="5895" max="5897" width="22" style="5" customWidth="1"/>
    <col min="5898" max="5898" width="21.85546875" style="5" customWidth="1"/>
    <col min="5899" max="5899" width="19.7109375" style="5" customWidth="1"/>
    <col min="5900" max="6101" width="9" style="5" customWidth="1"/>
    <col min="6102" max="6102" width="12.42578125" style="5" customWidth="1"/>
    <col min="6103" max="6103" width="44.140625" style="5" customWidth="1"/>
    <col min="6104" max="6106" width="16.7109375" style="5"/>
    <col min="6107" max="6107" width="12.42578125" style="5" customWidth="1"/>
    <col min="6108" max="6108" width="44.140625" style="5" customWidth="1"/>
    <col min="6109" max="6109" width="21.7109375" style="5" customWidth="1"/>
    <col min="6110" max="6113" width="21" style="5" bestFit="1" customWidth="1"/>
    <col min="6114" max="6114" width="17.5703125" style="5" bestFit="1" customWidth="1"/>
    <col min="6115" max="6116" width="16.42578125" style="5" bestFit="1" customWidth="1"/>
    <col min="6117" max="6117" width="16.7109375" style="5" customWidth="1"/>
    <col min="6118" max="6118" width="16.42578125" style="5" bestFit="1" customWidth="1"/>
    <col min="6119" max="6119" width="13.28515625" style="5" customWidth="1"/>
    <col min="6120" max="6124" width="9.85546875" style="5" bestFit="1" customWidth="1"/>
    <col min="6125" max="6139" width="17.7109375" style="5" customWidth="1"/>
    <col min="6140" max="6141" width="25.28515625" style="5" customWidth="1"/>
    <col min="6142" max="6142" width="23" style="5" bestFit="1" customWidth="1"/>
    <col min="6143" max="6143" width="22.28515625" style="5" bestFit="1" customWidth="1"/>
    <col min="6144" max="6144" width="23" style="5" bestFit="1" customWidth="1"/>
    <col min="6145" max="6145" width="24.28515625" style="5" bestFit="1" customWidth="1"/>
    <col min="6146" max="6146" width="23" style="5" bestFit="1" customWidth="1"/>
    <col min="6147" max="6148" width="22.28515625" style="5" bestFit="1" customWidth="1"/>
    <col min="6149" max="6149" width="20.7109375" style="5" bestFit="1" customWidth="1"/>
    <col min="6150" max="6150" width="24.7109375" style="5" customWidth="1"/>
    <col min="6151" max="6153" width="22" style="5" customWidth="1"/>
    <col min="6154" max="6154" width="21.85546875" style="5" customWidth="1"/>
    <col min="6155" max="6155" width="19.7109375" style="5" customWidth="1"/>
    <col min="6156" max="6357" width="9" style="5" customWidth="1"/>
    <col min="6358" max="6358" width="12.42578125" style="5" customWidth="1"/>
    <col min="6359" max="6359" width="44.140625" style="5" customWidth="1"/>
    <col min="6360" max="6362" width="16.7109375" style="5"/>
    <col min="6363" max="6363" width="12.42578125" style="5" customWidth="1"/>
    <col min="6364" max="6364" width="44.140625" style="5" customWidth="1"/>
    <col min="6365" max="6365" width="21.7109375" style="5" customWidth="1"/>
    <col min="6366" max="6369" width="21" style="5" bestFit="1" customWidth="1"/>
    <col min="6370" max="6370" width="17.5703125" style="5" bestFit="1" customWidth="1"/>
    <col min="6371" max="6372" width="16.42578125" style="5" bestFit="1" customWidth="1"/>
    <col min="6373" max="6373" width="16.7109375" style="5" customWidth="1"/>
    <col min="6374" max="6374" width="16.42578125" style="5" bestFit="1" customWidth="1"/>
    <col min="6375" max="6375" width="13.28515625" style="5" customWidth="1"/>
    <col min="6376" max="6380" width="9.85546875" style="5" bestFit="1" customWidth="1"/>
    <col min="6381" max="6395" width="17.7109375" style="5" customWidth="1"/>
    <col min="6396" max="6397" width="25.28515625" style="5" customWidth="1"/>
    <col min="6398" max="6398" width="23" style="5" bestFit="1" customWidth="1"/>
    <col min="6399" max="6399" width="22.28515625" style="5" bestFit="1" customWidth="1"/>
    <col min="6400" max="6400" width="23" style="5" bestFit="1" customWidth="1"/>
    <col min="6401" max="6401" width="24.28515625" style="5" bestFit="1" customWidth="1"/>
    <col min="6402" max="6402" width="23" style="5" bestFit="1" customWidth="1"/>
    <col min="6403" max="6404" width="22.28515625" style="5" bestFit="1" customWidth="1"/>
    <col min="6405" max="6405" width="20.7109375" style="5" bestFit="1" customWidth="1"/>
    <col min="6406" max="6406" width="24.7109375" style="5" customWidth="1"/>
    <col min="6407" max="6409" width="22" style="5" customWidth="1"/>
    <col min="6410" max="6410" width="21.85546875" style="5" customWidth="1"/>
    <col min="6411" max="6411" width="19.7109375" style="5" customWidth="1"/>
    <col min="6412" max="6613" width="9" style="5" customWidth="1"/>
    <col min="6614" max="6614" width="12.42578125" style="5" customWidth="1"/>
    <col min="6615" max="6615" width="44.140625" style="5" customWidth="1"/>
    <col min="6616" max="6618" width="16.7109375" style="5"/>
    <col min="6619" max="6619" width="12.42578125" style="5" customWidth="1"/>
    <col min="6620" max="6620" width="44.140625" style="5" customWidth="1"/>
    <col min="6621" max="6621" width="21.7109375" style="5" customWidth="1"/>
    <col min="6622" max="6625" width="21" style="5" bestFit="1" customWidth="1"/>
    <col min="6626" max="6626" width="17.5703125" style="5" bestFit="1" customWidth="1"/>
    <col min="6627" max="6628" width="16.42578125" style="5" bestFit="1" customWidth="1"/>
    <col min="6629" max="6629" width="16.7109375" style="5" customWidth="1"/>
    <col min="6630" max="6630" width="16.42578125" style="5" bestFit="1" customWidth="1"/>
    <col min="6631" max="6631" width="13.28515625" style="5" customWidth="1"/>
    <col min="6632" max="6636" width="9.85546875" style="5" bestFit="1" customWidth="1"/>
    <col min="6637" max="6651" width="17.7109375" style="5" customWidth="1"/>
    <col min="6652" max="6653" width="25.28515625" style="5" customWidth="1"/>
    <col min="6654" max="6654" width="23" style="5" bestFit="1" customWidth="1"/>
    <col min="6655" max="6655" width="22.28515625" style="5" bestFit="1" customWidth="1"/>
    <col min="6656" max="6656" width="23" style="5" bestFit="1" customWidth="1"/>
    <col min="6657" max="6657" width="24.28515625" style="5" bestFit="1" customWidth="1"/>
    <col min="6658" max="6658" width="23" style="5" bestFit="1" customWidth="1"/>
    <col min="6659" max="6660" width="22.28515625" style="5" bestFit="1" customWidth="1"/>
    <col min="6661" max="6661" width="20.7109375" style="5" bestFit="1" customWidth="1"/>
    <col min="6662" max="6662" width="24.7109375" style="5" customWidth="1"/>
    <col min="6663" max="6665" width="22" style="5" customWidth="1"/>
    <col min="6666" max="6666" width="21.85546875" style="5" customWidth="1"/>
    <col min="6667" max="6667" width="19.7109375" style="5" customWidth="1"/>
    <col min="6668" max="6869" width="9" style="5" customWidth="1"/>
    <col min="6870" max="6870" width="12.42578125" style="5" customWidth="1"/>
    <col min="6871" max="6871" width="44.140625" style="5" customWidth="1"/>
    <col min="6872" max="6874" width="16.7109375" style="5"/>
    <col min="6875" max="6875" width="12.42578125" style="5" customWidth="1"/>
    <col min="6876" max="6876" width="44.140625" style="5" customWidth="1"/>
    <col min="6877" max="6877" width="21.7109375" style="5" customWidth="1"/>
    <col min="6878" max="6881" width="21" style="5" bestFit="1" customWidth="1"/>
    <col min="6882" max="6882" width="17.5703125" style="5" bestFit="1" customWidth="1"/>
    <col min="6883" max="6884" width="16.42578125" style="5" bestFit="1" customWidth="1"/>
    <col min="6885" max="6885" width="16.7109375" style="5" customWidth="1"/>
    <col min="6886" max="6886" width="16.42578125" style="5" bestFit="1" customWidth="1"/>
    <col min="6887" max="6887" width="13.28515625" style="5" customWidth="1"/>
    <col min="6888" max="6892" width="9.85546875" style="5" bestFit="1" customWidth="1"/>
    <col min="6893" max="6907" width="17.7109375" style="5" customWidth="1"/>
    <col min="6908" max="6909" width="25.28515625" style="5" customWidth="1"/>
    <col min="6910" max="6910" width="23" style="5" bestFit="1" customWidth="1"/>
    <col min="6911" max="6911" width="22.28515625" style="5" bestFit="1" customWidth="1"/>
    <col min="6912" max="6912" width="23" style="5" bestFit="1" customWidth="1"/>
    <col min="6913" max="6913" width="24.28515625" style="5" bestFit="1" customWidth="1"/>
    <col min="6914" max="6914" width="23" style="5" bestFit="1" customWidth="1"/>
    <col min="6915" max="6916" width="22.28515625" style="5" bestFit="1" customWidth="1"/>
    <col min="6917" max="6917" width="20.7109375" style="5" bestFit="1" customWidth="1"/>
    <col min="6918" max="6918" width="24.7109375" style="5" customWidth="1"/>
    <col min="6919" max="6921" width="22" style="5" customWidth="1"/>
    <col min="6922" max="6922" width="21.85546875" style="5" customWidth="1"/>
    <col min="6923" max="6923" width="19.7109375" style="5" customWidth="1"/>
    <col min="6924" max="7125" width="9" style="5" customWidth="1"/>
    <col min="7126" max="7126" width="12.42578125" style="5" customWidth="1"/>
    <col min="7127" max="7127" width="44.140625" style="5" customWidth="1"/>
    <col min="7128" max="7130" width="16.7109375" style="5"/>
    <col min="7131" max="7131" width="12.42578125" style="5" customWidth="1"/>
    <col min="7132" max="7132" width="44.140625" style="5" customWidth="1"/>
    <col min="7133" max="7133" width="21.7109375" style="5" customWidth="1"/>
    <col min="7134" max="7137" width="21" style="5" bestFit="1" customWidth="1"/>
    <col min="7138" max="7138" width="17.5703125" style="5" bestFit="1" customWidth="1"/>
    <col min="7139" max="7140" width="16.42578125" style="5" bestFit="1" customWidth="1"/>
    <col min="7141" max="7141" width="16.7109375" style="5" customWidth="1"/>
    <col min="7142" max="7142" width="16.42578125" style="5" bestFit="1" customWidth="1"/>
    <col min="7143" max="7143" width="13.28515625" style="5" customWidth="1"/>
    <col min="7144" max="7148" width="9.85546875" style="5" bestFit="1" customWidth="1"/>
    <col min="7149" max="7163" width="17.7109375" style="5" customWidth="1"/>
    <col min="7164" max="7165" width="25.28515625" style="5" customWidth="1"/>
    <col min="7166" max="7166" width="23" style="5" bestFit="1" customWidth="1"/>
    <col min="7167" max="7167" width="22.28515625" style="5" bestFit="1" customWidth="1"/>
    <col min="7168" max="7168" width="23" style="5" bestFit="1" customWidth="1"/>
    <col min="7169" max="7169" width="24.28515625" style="5" bestFit="1" customWidth="1"/>
    <col min="7170" max="7170" width="23" style="5" bestFit="1" customWidth="1"/>
    <col min="7171" max="7172" width="22.28515625" style="5" bestFit="1" customWidth="1"/>
    <col min="7173" max="7173" width="20.7109375" style="5" bestFit="1" customWidth="1"/>
    <col min="7174" max="7174" width="24.7109375" style="5" customWidth="1"/>
    <col min="7175" max="7177" width="22" style="5" customWidth="1"/>
    <col min="7178" max="7178" width="21.85546875" style="5" customWidth="1"/>
    <col min="7179" max="7179" width="19.7109375" style="5" customWidth="1"/>
    <col min="7180" max="7381" width="9" style="5" customWidth="1"/>
    <col min="7382" max="7382" width="12.42578125" style="5" customWidth="1"/>
    <col min="7383" max="7383" width="44.140625" style="5" customWidth="1"/>
    <col min="7384" max="7386" width="16.7109375" style="5"/>
    <col min="7387" max="7387" width="12.42578125" style="5" customWidth="1"/>
    <col min="7388" max="7388" width="44.140625" style="5" customWidth="1"/>
    <col min="7389" max="7389" width="21.7109375" style="5" customWidth="1"/>
    <col min="7390" max="7393" width="21" style="5" bestFit="1" customWidth="1"/>
    <col min="7394" max="7394" width="17.5703125" style="5" bestFit="1" customWidth="1"/>
    <col min="7395" max="7396" width="16.42578125" style="5" bestFit="1" customWidth="1"/>
    <col min="7397" max="7397" width="16.7109375" style="5" customWidth="1"/>
    <col min="7398" max="7398" width="16.42578125" style="5" bestFit="1" customWidth="1"/>
    <col min="7399" max="7399" width="13.28515625" style="5" customWidth="1"/>
    <col min="7400" max="7404" width="9.85546875" style="5" bestFit="1" customWidth="1"/>
    <col min="7405" max="7419" width="17.7109375" style="5" customWidth="1"/>
    <col min="7420" max="7421" width="25.28515625" style="5" customWidth="1"/>
    <col min="7422" max="7422" width="23" style="5" bestFit="1" customWidth="1"/>
    <col min="7423" max="7423" width="22.28515625" style="5" bestFit="1" customWidth="1"/>
    <col min="7424" max="7424" width="23" style="5" bestFit="1" customWidth="1"/>
    <col min="7425" max="7425" width="24.28515625" style="5" bestFit="1" customWidth="1"/>
    <col min="7426" max="7426" width="23" style="5" bestFit="1" customWidth="1"/>
    <col min="7427" max="7428" width="22.28515625" style="5" bestFit="1" customWidth="1"/>
    <col min="7429" max="7429" width="20.7109375" style="5" bestFit="1" customWidth="1"/>
    <col min="7430" max="7430" width="24.7109375" style="5" customWidth="1"/>
    <col min="7431" max="7433" width="22" style="5" customWidth="1"/>
    <col min="7434" max="7434" width="21.85546875" style="5" customWidth="1"/>
    <col min="7435" max="7435" width="19.7109375" style="5" customWidth="1"/>
    <col min="7436" max="7637" width="9" style="5" customWidth="1"/>
    <col min="7638" max="7638" width="12.42578125" style="5" customWidth="1"/>
    <col min="7639" max="7639" width="44.140625" style="5" customWidth="1"/>
    <col min="7640" max="7642" width="16.7109375" style="5"/>
    <col min="7643" max="7643" width="12.42578125" style="5" customWidth="1"/>
    <col min="7644" max="7644" width="44.140625" style="5" customWidth="1"/>
    <col min="7645" max="7645" width="21.7109375" style="5" customWidth="1"/>
    <col min="7646" max="7649" width="21" style="5" bestFit="1" customWidth="1"/>
    <col min="7650" max="7650" width="17.5703125" style="5" bestFit="1" customWidth="1"/>
    <col min="7651" max="7652" width="16.42578125" style="5" bestFit="1" customWidth="1"/>
    <col min="7653" max="7653" width="16.7109375" style="5" customWidth="1"/>
    <col min="7654" max="7654" width="16.42578125" style="5" bestFit="1" customWidth="1"/>
    <col min="7655" max="7655" width="13.28515625" style="5" customWidth="1"/>
    <col min="7656" max="7660" width="9.85546875" style="5" bestFit="1" customWidth="1"/>
    <col min="7661" max="7675" width="17.7109375" style="5" customWidth="1"/>
    <col min="7676" max="7677" width="25.28515625" style="5" customWidth="1"/>
    <col min="7678" max="7678" width="23" style="5" bestFit="1" customWidth="1"/>
    <col min="7679" max="7679" width="22.28515625" style="5" bestFit="1" customWidth="1"/>
    <col min="7680" max="7680" width="23" style="5" bestFit="1" customWidth="1"/>
    <col min="7681" max="7681" width="24.28515625" style="5" bestFit="1" customWidth="1"/>
    <col min="7682" max="7682" width="23" style="5" bestFit="1" customWidth="1"/>
    <col min="7683" max="7684" width="22.28515625" style="5" bestFit="1" customWidth="1"/>
    <col min="7685" max="7685" width="20.7109375" style="5" bestFit="1" customWidth="1"/>
    <col min="7686" max="7686" width="24.7109375" style="5" customWidth="1"/>
    <col min="7687" max="7689" width="22" style="5" customWidth="1"/>
    <col min="7690" max="7690" width="21.85546875" style="5" customWidth="1"/>
    <col min="7691" max="7691" width="19.7109375" style="5" customWidth="1"/>
    <col min="7692" max="7893" width="9" style="5" customWidth="1"/>
    <col min="7894" max="7894" width="12.42578125" style="5" customWidth="1"/>
    <col min="7895" max="7895" width="44.140625" style="5" customWidth="1"/>
    <col min="7896" max="7898" width="16.7109375" style="5"/>
    <col min="7899" max="7899" width="12.42578125" style="5" customWidth="1"/>
    <col min="7900" max="7900" width="44.140625" style="5" customWidth="1"/>
    <col min="7901" max="7901" width="21.7109375" style="5" customWidth="1"/>
    <col min="7902" max="7905" width="21" style="5" bestFit="1" customWidth="1"/>
    <col min="7906" max="7906" width="17.5703125" style="5" bestFit="1" customWidth="1"/>
    <col min="7907" max="7908" width="16.42578125" style="5" bestFit="1" customWidth="1"/>
    <col min="7909" max="7909" width="16.7109375" style="5" customWidth="1"/>
    <col min="7910" max="7910" width="16.42578125" style="5" bestFit="1" customWidth="1"/>
    <col min="7911" max="7911" width="13.28515625" style="5" customWidth="1"/>
    <col min="7912" max="7916" width="9.85546875" style="5" bestFit="1" customWidth="1"/>
    <col min="7917" max="7931" width="17.7109375" style="5" customWidth="1"/>
    <col min="7932" max="7933" width="25.28515625" style="5" customWidth="1"/>
    <col min="7934" max="7934" width="23" style="5" bestFit="1" customWidth="1"/>
    <col min="7935" max="7935" width="22.28515625" style="5" bestFit="1" customWidth="1"/>
    <col min="7936" max="7936" width="23" style="5" bestFit="1" customWidth="1"/>
    <col min="7937" max="7937" width="24.28515625" style="5" bestFit="1" customWidth="1"/>
    <col min="7938" max="7938" width="23" style="5" bestFit="1" customWidth="1"/>
    <col min="7939" max="7940" width="22.28515625" style="5" bestFit="1" customWidth="1"/>
    <col min="7941" max="7941" width="20.7109375" style="5" bestFit="1" customWidth="1"/>
    <col min="7942" max="7942" width="24.7109375" style="5" customWidth="1"/>
    <col min="7943" max="7945" width="22" style="5" customWidth="1"/>
    <col min="7946" max="7946" width="21.85546875" style="5" customWidth="1"/>
    <col min="7947" max="7947" width="19.7109375" style="5" customWidth="1"/>
    <col min="7948" max="8149" width="9" style="5" customWidth="1"/>
    <col min="8150" max="8150" width="12.42578125" style="5" customWidth="1"/>
    <col min="8151" max="8151" width="44.140625" style="5" customWidth="1"/>
    <col min="8152" max="8154" width="16.7109375" style="5"/>
    <col min="8155" max="8155" width="12.42578125" style="5" customWidth="1"/>
    <col min="8156" max="8156" width="44.140625" style="5" customWidth="1"/>
    <col min="8157" max="8157" width="21.7109375" style="5" customWidth="1"/>
    <col min="8158" max="8161" width="21" style="5" bestFit="1" customWidth="1"/>
    <col min="8162" max="8162" width="17.5703125" style="5" bestFit="1" customWidth="1"/>
    <col min="8163" max="8164" width="16.42578125" style="5" bestFit="1" customWidth="1"/>
    <col min="8165" max="8165" width="16.7109375" style="5" customWidth="1"/>
    <col min="8166" max="8166" width="16.42578125" style="5" bestFit="1" customWidth="1"/>
    <col min="8167" max="8167" width="13.28515625" style="5" customWidth="1"/>
    <col min="8168" max="8172" width="9.85546875" style="5" bestFit="1" customWidth="1"/>
    <col min="8173" max="8187" width="17.7109375" style="5" customWidth="1"/>
    <col min="8188" max="8189" width="25.28515625" style="5" customWidth="1"/>
    <col min="8190" max="8190" width="23" style="5" bestFit="1" customWidth="1"/>
    <col min="8191" max="8191" width="22.28515625" style="5" bestFit="1" customWidth="1"/>
    <col min="8192" max="8192" width="23" style="5" bestFit="1" customWidth="1"/>
    <col min="8193" max="8193" width="24.28515625" style="5" bestFit="1" customWidth="1"/>
    <col min="8194" max="8194" width="23" style="5" bestFit="1" customWidth="1"/>
    <col min="8195" max="8196" width="22.28515625" style="5" bestFit="1" customWidth="1"/>
    <col min="8197" max="8197" width="20.7109375" style="5" bestFit="1" customWidth="1"/>
    <col min="8198" max="8198" width="24.7109375" style="5" customWidth="1"/>
    <col min="8199" max="8201" width="22" style="5" customWidth="1"/>
    <col min="8202" max="8202" width="21.85546875" style="5" customWidth="1"/>
    <col min="8203" max="8203" width="19.7109375" style="5" customWidth="1"/>
    <col min="8204" max="8405" width="9" style="5" customWidth="1"/>
    <col min="8406" max="8406" width="12.42578125" style="5" customWidth="1"/>
    <col min="8407" max="8407" width="44.140625" style="5" customWidth="1"/>
    <col min="8408" max="8410" width="16.7109375" style="5"/>
    <col min="8411" max="8411" width="12.42578125" style="5" customWidth="1"/>
    <col min="8412" max="8412" width="44.140625" style="5" customWidth="1"/>
    <col min="8413" max="8413" width="21.7109375" style="5" customWidth="1"/>
    <col min="8414" max="8417" width="21" style="5" bestFit="1" customWidth="1"/>
    <col min="8418" max="8418" width="17.5703125" style="5" bestFit="1" customWidth="1"/>
    <col min="8419" max="8420" width="16.42578125" style="5" bestFit="1" customWidth="1"/>
    <col min="8421" max="8421" width="16.7109375" style="5" customWidth="1"/>
    <col min="8422" max="8422" width="16.42578125" style="5" bestFit="1" customWidth="1"/>
    <col min="8423" max="8423" width="13.28515625" style="5" customWidth="1"/>
    <col min="8424" max="8428" width="9.85546875" style="5" bestFit="1" customWidth="1"/>
    <col min="8429" max="8443" width="17.7109375" style="5" customWidth="1"/>
    <col min="8444" max="8445" width="25.28515625" style="5" customWidth="1"/>
    <col min="8446" max="8446" width="23" style="5" bestFit="1" customWidth="1"/>
    <col min="8447" max="8447" width="22.28515625" style="5" bestFit="1" customWidth="1"/>
    <col min="8448" max="8448" width="23" style="5" bestFit="1" customWidth="1"/>
    <col min="8449" max="8449" width="24.28515625" style="5" bestFit="1" customWidth="1"/>
    <col min="8450" max="8450" width="23" style="5" bestFit="1" customWidth="1"/>
    <col min="8451" max="8452" width="22.28515625" style="5" bestFit="1" customWidth="1"/>
    <col min="8453" max="8453" width="20.7109375" style="5" bestFit="1" customWidth="1"/>
    <col min="8454" max="8454" width="24.7109375" style="5" customWidth="1"/>
    <col min="8455" max="8457" width="22" style="5" customWidth="1"/>
    <col min="8458" max="8458" width="21.85546875" style="5" customWidth="1"/>
    <col min="8459" max="8459" width="19.7109375" style="5" customWidth="1"/>
    <col min="8460" max="8661" width="9" style="5" customWidth="1"/>
    <col min="8662" max="8662" width="12.42578125" style="5" customWidth="1"/>
    <col min="8663" max="8663" width="44.140625" style="5" customWidth="1"/>
    <col min="8664" max="8666" width="16.7109375" style="5"/>
    <col min="8667" max="8667" width="12.42578125" style="5" customWidth="1"/>
    <col min="8668" max="8668" width="44.140625" style="5" customWidth="1"/>
    <col min="8669" max="8669" width="21.7109375" style="5" customWidth="1"/>
    <col min="8670" max="8673" width="21" style="5" bestFit="1" customWidth="1"/>
    <col min="8674" max="8674" width="17.5703125" style="5" bestFit="1" customWidth="1"/>
    <col min="8675" max="8676" width="16.42578125" style="5" bestFit="1" customWidth="1"/>
    <col min="8677" max="8677" width="16.7109375" style="5" customWidth="1"/>
    <col min="8678" max="8678" width="16.42578125" style="5" bestFit="1" customWidth="1"/>
    <col min="8679" max="8679" width="13.28515625" style="5" customWidth="1"/>
    <col min="8680" max="8684" width="9.85546875" style="5" bestFit="1" customWidth="1"/>
    <col min="8685" max="8699" width="17.7109375" style="5" customWidth="1"/>
    <col min="8700" max="8701" width="25.28515625" style="5" customWidth="1"/>
    <col min="8702" max="8702" width="23" style="5" bestFit="1" customWidth="1"/>
    <col min="8703" max="8703" width="22.28515625" style="5" bestFit="1" customWidth="1"/>
    <col min="8704" max="8704" width="23" style="5" bestFit="1" customWidth="1"/>
    <col min="8705" max="8705" width="24.28515625" style="5" bestFit="1" customWidth="1"/>
    <col min="8706" max="8706" width="23" style="5" bestFit="1" customWidth="1"/>
    <col min="8707" max="8708" width="22.28515625" style="5" bestFit="1" customWidth="1"/>
    <col min="8709" max="8709" width="20.7109375" style="5" bestFit="1" customWidth="1"/>
    <col min="8710" max="8710" width="24.7109375" style="5" customWidth="1"/>
    <col min="8711" max="8713" width="22" style="5" customWidth="1"/>
    <col min="8714" max="8714" width="21.85546875" style="5" customWidth="1"/>
    <col min="8715" max="8715" width="19.7109375" style="5" customWidth="1"/>
    <col min="8716" max="8917" width="9" style="5" customWidth="1"/>
    <col min="8918" max="8918" width="12.42578125" style="5" customWidth="1"/>
    <col min="8919" max="8919" width="44.140625" style="5" customWidth="1"/>
    <col min="8920" max="8922" width="16.7109375" style="5"/>
    <col min="8923" max="8923" width="12.42578125" style="5" customWidth="1"/>
    <col min="8924" max="8924" width="44.140625" style="5" customWidth="1"/>
    <col min="8925" max="8925" width="21.7109375" style="5" customWidth="1"/>
    <col min="8926" max="8929" width="21" style="5" bestFit="1" customWidth="1"/>
    <col min="8930" max="8930" width="17.5703125" style="5" bestFit="1" customWidth="1"/>
    <col min="8931" max="8932" width="16.42578125" style="5" bestFit="1" customWidth="1"/>
    <col min="8933" max="8933" width="16.7109375" style="5" customWidth="1"/>
    <col min="8934" max="8934" width="16.42578125" style="5" bestFit="1" customWidth="1"/>
    <col min="8935" max="8935" width="13.28515625" style="5" customWidth="1"/>
    <col min="8936" max="8940" width="9.85546875" style="5" bestFit="1" customWidth="1"/>
    <col min="8941" max="8955" width="17.7109375" style="5" customWidth="1"/>
    <col min="8956" max="8957" width="25.28515625" style="5" customWidth="1"/>
    <col min="8958" max="8958" width="23" style="5" bestFit="1" customWidth="1"/>
    <col min="8959" max="8959" width="22.28515625" style="5" bestFit="1" customWidth="1"/>
    <col min="8960" max="8960" width="23" style="5" bestFit="1" customWidth="1"/>
    <col min="8961" max="8961" width="24.28515625" style="5" bestFit="1" customWidth="1"/>
    <col min="8962" max="8962" width="23" style="5" bestFit="1" customWidth="1"/>
    <col min="8963" max="8964" width="22.28515625" style="5" bestFit="1" customWidth="1"/>
    <col min="8965" max="8965" width="20.7109375" style="5" bestFit="1" customWidth="1"/>
    <col min="8966" max="8966" width="24.7109375" style="5" customWidth="1"/>
    <col min="8967" max="8969" width="22" style="5" customWidth="1"/>
    <col min="8970" max="8970" width="21.85546875" style="5" customWidth="1"/>
    <col min="8971" max="8971" width="19.7109375" style="5" customWidth="1"/>
    <col min="8972" max="9173" width="9" style="5" customWidth="1"/>
    <col min="9174" max="9174" width="12.42578125" style="5" customWidth="1"/>
    <col min="9175" max="9175" width="44.140625" style="5" customWidth="1"/>
    <col min="9176" max="9178" width="16.7109375" style="5"/>
    <col min="9179" max="9179" width="12.42578125" style="5" customWidth="1"/>
    <col min="9180" max="9180" width="44.140625" style="5" customWidth="1"/>
    <col min="9181" max="9181" width="21.7109375" style="5" customWidth="1"/>
    <col min="9182" max="9185" width="21" style="5" bestFit="1" customWidth="1"/>
    <col min="9186" max="9186" width="17.5703125" style="5" bestFit="1" customWidth="1"/>
    <col min="9187" max="9188" width="16.42578125" style="5" bestFit="1" customWidth="1"/>
    <col min="9189" max="9189" width="16.7109375" style="5" customWidth="1"/>
    <col min="9190" max="9190" width="16.42578125" style="5" bestFit="1" customWidth="1"/>
    <col min="9191" max="9191" width="13.28515625" style="5" customWidth="1"/>
    <col min="9192" max="9196" width="9.85546875" style="5" bestFit="1" customWidth="1"/>
    <col min="9197" max="9211" width="17.7109375" style="5" customWidth="1"/>
    <col min="9212" max="9213" width="25.28515625" style="5" customWidth="1"/>
    <col min="9214" max="9214" width="23" style="5" bestFit="1" customWidth="1"/>
    <col min="9215" max="9215" width="22.28515625" style="5" bestFit="1" customWidth="1"/>
    <col min="9216" max="9216" width="23" style="5" bestFit="1" customWidth="1"/>
    <col min="9217" max="9217" width="24.28515625" style="5" bestFit="1" customWidth="1"/>
    <col min="9218" max="9218" width="23" style="5" bestFit="1" customWidth="1"/>
    <col min="9219" max="9220" width="22.28515625" style="5" bestFit="1" customWidth="1"/>
    <col min="9221" max="9221" width="20.7109375" style="5" bestFit="1" customWidth="1"/>
    <col min="9222" max="9222" width="24.7109375" style="5" customWidth="1"/>
    <col min="9223" max="9225" width="22" style="5" customWidth="1"/>
    <col min="9226" max="9226" width="21.85546875" style="5" customWidth="1"/>
    <col min="9227" max="9227" width="19.7109375" style="5" customWidth="1"/>
    <col min="9228" max="9429" width="9" style="5" customWidth="1"/>
    <col min="9430" max="9430" width="12.42578125" style="5" customWidth="1"/>
    <col min="9431" max="9431" width="44.140625" style="5" customWidth="1"/>
    <col min="9432" max="9434" width="16.7109375" style="5"/>
    <col min="9435" max="9435" width="12.42578125" style="5" customWidth="1"/>
    <col min="9436" max="9436" width="44.140625" style="5" customWidth="1"/>
    <col min="9437" max="9437" width="21.7109375" style="5" customWidth="1"/>
    <col min="9438" max="9441" width="21" style="5" bestFit="1" customWidth="1"/>
    <col min="9442" max="9442" width="17.5703125" style="5" bestFit="1" customWidth="1"/>
    <col min="9443" max="9444" width="16.42578125" style="5" bestFit="1" customWidth="1"/>
    <col min="9445" max="9445" width="16.7109375" style="5" customWidth="1"/>
    <col min="9446" max="9446" width="16.42578125" style="5" bestFit="1" customWidth="1"/>
    <col min="9447" max="9447" width="13.28515625" style="5" customWidth="1"/>
    <col min="9448" max="9452" width="9.85546875" style="5" bestFit="1" customWidth="1"/>
    <col min="9453" max="9467" width="17.7109375" style="5" customWidth="1"/>
    <col min="9468" max="9469" width="25.28515625" style="5" customWidth="1"/>
    <col min="9470" max="9470" width="23" style="5" bestFit="1" customWidth="1"/>
    <col min="9471" max="9471" width="22.28515625" style="5" bestFit="1" customWidth="1"/>
    <col min="9472" max="9472" width="23" style="5" bestFit="1" customWidth="1"/>
    <col min="9473" max="9473" width="24.28515625" style="5" bestFit="1" customWidth="1"/>
    <col min="9474" max="9474" width="23" style="5" bestFit="1" customWidth="1"/>
    <col min="9475" max="9476" width="22.28515625" style="5" bestFit="1" customWidth="1"/>
    <col min="9477" max="9477" width="20.7109375" style="5" bestFit="1" customWidth="1"/>
    <col min="9478" max="9478" width="24.7109375" style="5" customWidth="1"/>
    <col min="9479" max="9481" width="22" style="5" customWidth="1"/>
    <col min="9482" max="9482" width="21.85546875" style="5" customWidth="1"/>
    <col min="9483" max="9483" width="19.7109375" style="5" customWidth="1"/>
    <col min="9484" max="9685" width="9" style="5" customWidth="1"/>
    <col min="9686" max="9686" width="12.42578125" style="5" customWidth="1"/>
    <col min="9687" max="9687" width="44.140625" style="5" customWidth="1"/>
    <col min="9688" max="9690" width="16.7109375" style="5"/>
    <col min="9691" max="9691" width="12.42578125" style="5" customWidth="1"/>
    <col min="9692" max="9692" width="44.140625" style="5" customWidth="1"/>
    <col min="9693" max="9693" width="21.7109375" style="5" customWidth="1"/>
    <col min="9694" max="9697" width="21" style="5" bestFit="1" customWidth="1"/>
    <col min="9698" max="9698" width="17.5703125" style="5" bestFit="1" customWidth="1"/>
    <col min="9699" max="9700" width="16.42578125" style="5" bestFit="1" customWidth="1"/>
    <col min="9701" max="9701" width="16.7109375" style="5" customWidth="1"/>
    <col min="9702" max="9702" width="16.42578125" style="5" bestFit="1" customWidth="1"/>
    <col min="9703" max="9703" width="13.28515625" style="5" customWidth="1"/>
    <col min="9704" max="9708" width="9.85546875" style="5" bestFit="1" customWidth="1"/>
    <col min="9709" max="9723" width="17.7109375" style="5" customWidth="1"/>
    <col min="9724" max="9725" width="25.28515625" style="5" customWidth="1"/>
    <col min="9726" max="9726" width="23" style="5" bestFit="1" customWidth="1"/>
    <col min="9727" max="9727" width="22.28515625" style="5" bestFit="1" customWidth="1"/>
    <col min="9728" max="9728" width="23" style="5" bestFit="1" customWidth="1"/>
    <col min="9729" max="9729" width="24.28515625" style="5" bestFit="1" customWidth="1"/>
    <col min="9730" max="9730" width="23" style="5" bestFit="1" customWidth="1"/>
    <col min="9731" max="9732" width="22.28515625" style="5" bestFit="1" customWidth="1"/>
    <col min="9733" max="9733" width="20.7109375" style="5" bestFit="1" customWidth="1"/>
    <col min="9734" max="9734" width="24.7109375" style="5" customWidth="1"/>
    <col min="9735" max="9737" width="22" style="5" customWidth="1"/>
    <col min="9738" max="9738" width="21.85546875" style="5" customWidth="1"/>
    <col min="9739" max="9739" width="19.7109375" style="5" customWidth="1"/>
    <col min="9740" max="9941" width="9" style="5" customWidth="1"/>
    <col min="9942" max="9942" width="12.42578125" style="5" customWidth="1"/>
    <col min="9943" max="9943" width="44.140625" style="5" customWidth="1"/>
    <col min="9944" max="9946" width="16.7109375" style="5"/>
    <col min="9947" max="9947" width="12.42578125" style="5" customWidth="1"/>
    <col min="9948" max="9948" width="44.140625" style="5" customWidth="1"/>
    <col min="9949" max="9949" width="21.7109375" style="5" customWidth="1"/>
    <col min="9950" max="9953" width="21" style="5" bestFit="1" customWidth="1"/>
    <col min="9954" max="9954" width="17.5703125" style="5" bestFit="1" customWidth="1"/>
    <col min="9955" max="9956" width="16.42578125" style="5" bestFit="1" customWidth="1"/>
    <col min="9957" max="9957" width="16.7109375" style="5" customWidth="1"/>
    <col min="9958" max="9958" width="16.42578125" style="5" bestFit="1" customWidth="1"/>
    <col min="9959" max="9959" width="13.28515625" style="5" customWidth="1"/>
    <col min="9960" max="9964" width="9.85546875" style="5" bestFit="1" customWidth="1"/>
    <col min="9965" max="9979" width="17.7109375" style="5" customWidth="1"/>
    <col min="9980" max="9981" width="25.28515625" style="5" customWidth="1"/>
    <col min="9982" max="9982" width="23" style="5" bestFit="1" customWidth="1"/>
    <col min="9983" max="9983" width="22.28515625" style="5" bestFit="1" customWidth="1"/>
    <col min="9984" max="9984" width="23" style="5" bestFit="1" customWidth="1"/>
    <col min="9985" max="9985" width="24.28515625" style="5" bestFit="1" customWidth="1"/>
    <col min="9986" max="9986" width="23" style="5" bestFit="1" customWidth="1"/>
    <col min="9987" max="9988" width="22.28515625" style="5" bestFit="1" customWidth="1"/>
    <col min="9989" max="9989" width="20.7109375" style="5" bestFit="1" customWidth="1"/>
    <col min="9990" max="9990" width="24.7109375" style="5" customWidth="1"/>
    <col min="9991" max="9993" width="22" style="5" customWidth="1"/>
    <col min="9994" max="9994" width="21.85546875" style="5" customWidth="1"/>
    <col min="9995" max="9995" width="19.7109375" style="5" customWidth="1"/>
    <col min="9996" max="10197" width="9" style="5" customWidth="1"/>
    <col min="10198" max="10198" width="12.42578125" style="5" customWidth="1"/>
    <col min="10199" max="10199" width="44.140625" style="5" customWidth="1"/>
    <col min="10200" max="10202" width="16.7109375" style="5"/>
    <col min="10203" max="10203" width="12.42578125" style="5" customWidth="1"/>
    <col min="10204" max="10204" width="44.140625" style="5" customWidth="1"/>
    <col min="10205" max="10205" width="21.7109375" style="5" customWidth="1"/>
    <col min="10206" max="10209" width="21" style="5" bestFit="1" customWidth="1"/>
    <col min="10210" max="10210" width="17.5703125" style="5" bestFit="1" customWidth="1"/>
    <col min="10211" max="10212" width="16.42578125" style="5" bestFit="1" customWidth="1"/>
    <col min="10213" max="10213" width="16.7109375" style="5" customWidth="1"/>
    <col min="10214" max="10214" width="16.42578125" style="5" bestFit="1" customWidth="1"/>
    <col min="10215" max="10215" width="13.28515625" style="5" customWidth="1"/>
    <col min="10216" max="10220" width="9.85546875" style="5" bestFit="1" customWidth="1"/>
    <col min="10221" max="10235" width="17.7109375" style="5" customWidth="1"/>
    <col min="10236" max="10237" width="25.28515625" style="5" customWidth="1"/>
    <col min="10238" max="10238" width="23" style="5" bestFit="1" customWidth="1"/>
    <col min="10239" max="10239" width="22.28515625" style="5" bestFit="1" customWidth="1"/>
    <col min="10240" max="10240" width="23" style="5" bestFit="1" customWidth="1"/>
    <col min="10241" max="10241" width="24.28515625" style="5" bestFit="1" customWidth="1"/>
    <col min="10242" max="10242" width="23" style="5" bestFit="1" customWidth="1"/>
    <col min="10243" max="10244" width="22.28515625" style="5" bestFit="1" customWidth="1"/>
    <col min="10245" max="10245" width="20.7109375" style="5" bestFit="1" customWidth="1"/>
    <col min="10246" max="10246" width="24.7109375" style="5" customWidth="1"/>
    <col min="10247" max="10249" width="22" style="5" customWidth="1"/>
    <col min="10250" max="10250" width="21.85546875" style="5" customWidth="1"/>
    <col min="10251" max="10251" width="19.7109375" style="5" customWidth="1"/>
    <col min="10252" max="10453" width="9" style="5" customWidth="1"/>
    <col min="10454" max="10454" width="12.42578125" style="5" customWidth="1"/>
    <col min="10455" max="10455" width="44.140625" style="5" customWidth="1"/>
    <col min="10456" max="10458" width="16.7109375" style="5"/>
    <col min="10459" max="10459" width="12.42578125" style="5" customWidth="1"/>
    <col min="10460" max="10460" width="44.140625" style="5" customWidth="1"/>
    <col min="10461" max="10461" width="21.7109375" style="5" customWidth="1"/>
    <col min="10462" max="10465" width="21" style="5" bestFit="1" customWidth="1"/>
    <col min="10466" max="10466" width="17.5703125" style="5" bestFit="1" customWidth="1"/>
    <col min="10467" max="10468" width="16.42578125" style="5" bestFit="1" customWidth="1"/>
    <col min="10469" max="10469" width="16.7109375" style="5" customWidth="1"/>
    <col min="10470" max="10470" width="16.42578125" style="5" bestFit="1" customWidth="1"/>
    <col min="10471" max="10471" width="13.28515625" style="5" customWidth="1"/>
    <col min="10472" max="10476" width="9.85546875" style="5" bestFit="1" customWidth="1"/>
    <col min="10477" max="10491" width="17.7109375" style="5" customWidth="1"/>
    <col min="10492" max="10493" width="25.28515625" style="5" customWidth="1"/>
    <col min="10494" max="10494" width="23" style="5" bestFit="1" customWidth="1"/>
    <col min="10495" max="10495" width="22.28515625" style="5" bestFit="1" customWidth="1"/>
    <col min="10496" max="10496" width="23" style="5" bestFit="1" customWidth="1"/>
    <col min="10497" max="10497" width="24.28515625" style="5" bestFit="1" customWidth="1"/>
    <col min="10498" max="10498" width="23" style="5" bestFit="1" customWidth="1"/>
    <col min="10499" max="10500" width="22.28515625" style="5" bestFit="1" customWidth="1"/>
    <col min="10501" max="10501" width="20.7109375" style="5" bestFit="1" customWidth="1"/>
    <col min="10502" max="10502" width="24.7109375" style="5" customWidth="1"/>
    <col min="10503" max="10505" width="22" style="5" customWidth="1"/>
    <col min="10506" max="10506" width="21.85546875" style="5" customWidth="1"/>
    <col min="10507" max="10507" width="19.7109375" style="5" customWidth="1"/>
    <col min="10508" max="10709" width="9" style="5" customWidth="1"/>
    <col min="10710" max="10710" width="12.42578125" style="5" customWidth="1"/>
    <col min="10711" max="10711" width="44.140625" style="5" customWidth="1"/>
    <col min="10712" max="10714" width="16.7109375" style="5"/>
    <col min="10715" max="10715" width="12.42578125" style="5" customWidth="1"/>
    <col min="10716" max="10716" width="44.140625" style="5" customWidth="1"/>
    <col min="10717" max="10717" width="21.7109375" style="5" customWidth="1"/>
    <col min="10718" max="10721" width="21" style="5" bestFit="1" customWidth="1"/>
    <col min="10722" max="10722" width="17.5703125" style="5" bestFit="1" customWidth="1"/>
    <col min="10723" max="10724" width="16.42578125" style="5" bestFit="1" customWidth="1"/>
    <col min="10725" max="10725" width="16.7109375" style="5" customWidth="1"/>
    <col min="10726" max="10726" width="16.42578125" style="5" bestFit="1" customWidth="1"/>
    <col min="10727" max="10727" width="13.28515625" style="5" customWidth="1"/>
    <col min="10728" max="10732" width="9.85546875" style="5" bestFit="1" customWidth="1"/>
    <col min="10733" max="10747" width="17.7109375" style="5" customWidth="1"/>
    <col min="10748" max="10749" width="25.28515625" style="5" customWidth="1"/>
    <col min="10750" max="10750" width="23" style="5" bestFit="1" customWidth="1"/>
    <col min="10751" max="10751" width="22.28515625" style="5" bestFit="1" customWidth="1"/>
    <col min="10752" max="10752" width="23" style="5" bestFit="1" customWidth="1"/>
    <col min="10753" max="10753" width="24.28515625" style="5" bestFit="1" customWidth="1"/>
    <col min="10754" max="10754" width="23" style="5" bestFit="1" customWidth="1"/>
    <col min="10755" max="10756" width="22.28515625" style="5" bestFit="1" customWidth="1"/>
    <col min="10757" max="10757" width="20.7109375" style="5" bestFit="1" customWidth="1"/>
    <col min="10758" max="10758" width="24.7109375" style="5" customWidth="1"/>
    <col min="10759" max="10761" width="22" style="5" customWidth="1"/>
    <col min="10762" max="10762" width="21.85546875" style="5" customWidth="1"/>
    <col min="10763" max="10763" width="19.7109375" style="5" customWidth="1"/>
    <col min="10764" max="10965" width="9" style="5" customWidth="1"/>
    <col min="10966" max="10966" width="12.42578125" style="5" customWidth="1"/>
    <col min="10967" max="10967" width="44.140625" style="5" customWidth="1"/>
    <col min="10968" max="10970" width="16.7109375" style="5"/>
    <col min="10971" max="10971" width="12.42578125" style="5" customWidth="1"/>
    <col min="10972" max="10972" width="44.140625" style="5" customWidth="1"/>
    <col min="10973" max="10973" width="21.7109375" style="5" customWidth="1"/>
    <col min="10974" max="10977" width="21" style="5" bestFit="1" customWidth="1"/>
    <col min="10978" max="10978" width="17.5703125" style="5" bestFit="1" customWidth="1"/>
    <col min="10979" max="10980" width="16.42578125" style="5" bestFit="1" customWidth="1"/>
    <col min="10981" max="10981" width="16.7109375" style="5" customWidth="1"/>
    <col min="10982" max="10982" width="16.42578125" style="5" bestFit="1" customWidth="1"/>
    <col min="10983" max="10983" width="13.28515625" style="5" customWidth="1"/>
    <col min="10984" max="10988" width="9.85546875" style="5" bestFit="1" customWidth="1"/>
    <col min="10989" max="11003" width="17.7109375" style="5" customWidth="1"/>
    <col min="11004" max="11005" width="25.28515625" style="5" customWidth="1"/>
    <col min="11006" max="11006" width="23" style="5" bestFit="1" customWidth="1"/>
    <col min="11007" max="11007" width="22.28515625" style="5" bestFit="1" customWidth="1"/>
    <col min="11008" max="11008" width="23" style="5" bestFit="1" customWidth="1"/>
    <col min="11009" max="11009" width="24.28515625" style="5" bestFit="1" customWidth="1"/>
    <col min="11010" max="11010" width="23" style="5" bestFit="1" customWidth="1"/>
    <col min="11011" max="11012" width="22.28515625" style="5" bestFit="1" customWidth="1"/>
    <col min="11013" max="11013" width="20.7109375" style="5" bestFit="1" customWidth="1"/>
    <col min="11014" max="11014" width="24.7109375" style="5" customWidth="1"/>
    <col min="11015" max="11017" width="22" style="5" customWidth="1"/>
    <col min="11018" max="11018" width="21.85546875" style="5" customWidth="1"/>
    <col min="11019" max="11019" width="19.7109375" style="5" customWidth="1"/>
    <col min="11020" max="11221" width="9" style="5" customWidth="1"/>
    <col min="11222" max="11222" width="12.42578125" style="5" customWidth="1"/>
    <col min="11223" max="11223" width="44.140625" style="5" customWidth="1"/>
    <col min="11224" max="11226" width="16.7109375" style="5"/>
    <col min="11227" max="11227" width="12.42578125" style="5" customWidth="1"/>
    <col min="11228" max="11228" width="44.140625" style="5" customWidth="1"/>
    <col min="11229" max="11229" width="21.7109375" style="5" customWidth="1"/>
    <col min="11230" max="11233" width="21" style="5" bestFit="1" customWidth="1"/>
    <col min="11234" max="11234" width="17.5703125" style="5" bestFit="1" customWidth="1"/>
    <col min="11235" max="11236" width="16.42578125" style="5" bestFit="1" customWidth="1"/>
    <col min="11237" max="11237" width="16.7109375" style="5" customWidth="1"/>
    <col min="11238" max="11238" width="16.42578125" style="5" bestFit="1" customWidth="1"/>
    <col min="11239" max="11239" width="13.28515625" style="5" customWidth="1"/>
    <col min="11240" max="11244" width="9.85546875" style="5" bestFit="1" customWidth="1"/>
    <col min="11245" max="11259" width="17.7109375" style="5" customWidth="1"/>
    <col min="11260" max="11261" width="25.28515625" style="5" customWidth="1"/>
    <col min="11262" max="11262" width="23" style="5" bestFit="1" customWidth="1"/>
    <col min="11263" max="11263" width="22.28515625" style="5" bestFit="1" customWidth="1"/>
    <col min="11264" max="11264" width="23" style="5" bestFit="1" customWidth="1"/>
    <col min="11265" max="11265" width="24.28515625" style="5" bestFit="1" customWidth="1"/>
    <col min="11266" max="11266" width="23" style="5" bestFit="1" customWidth="1"/>
    <col min="11267" max="11268" width="22.28515625" style="5" bestFit="1" customWidth="1"/>
    <col min="11269" max="11269" width="20.7109375" style="5" bestFit="1" customWidth="1"/>
    <col min="11270" max="11270" width="24.7109375" style="5" customWidth="1"/>
    <col min="11271" max="11273" width="22" style="5" customWidth="1"/>
    <col min="11274" max="11274" width="21.85546875" style="5" customWidth="1"/>
    <col min="11275" max="11275" width="19.7109375" style="5" customWidth="1"/>
    <col min="11276" max="11477" width="9" style="5" customWidth="1"/>
    <col min="11478" max="11478" width="12.42578125" style="5" customWidth="1"/>
    <col min="11479" max="11479" width="44.140625" style="5" customWidth="1"/>
    <col min="11480" max="11482" width="16.7109375" style="5"/>
    <col min="11483" max="11483" width="12.42578125" style="5" customWidth="1"/>
    <col min="11484" max="11484" width="44.140625" style="5" customWidth="1"/>
    <col min="11485" max="11485" width="21.7109375" style="5" customWidth="1"/>
    <col min="11486" max="11489" width="21" style="5" bestFit="1" customWidth="1"/>
    <col min="11490" max="11490" width="17.5703125" style="5" bestFit="1" customWidth="1"/>
    <col min="11491" max="11492" width="16.42578125" style="5" bestFit="1" customWidth="1"/>
    <col min="11493" max="11493" width="16.7109375" style="5" customWidth="1"/>
    <col min="11494" max="11494" width="16.42578125" style="5" bestFit="1" customWidth="1"/>
    <col min="11495" max="11495" width="13.28515625" style="5" customWidth="1"/>
    <col min="11496" max="11500" width="9.85546875" style="5" bestFit="1" customWidth="1"/>
    <col min="11501" max="11515" width="17.7109375" style="5" customWidth="1"/>
    <col min="11516" max="11517" width="25.28515625" style="5" customWidth="1"/>
    <col min="11518" max="11518" width="23" style="5" bestFit="1" customWidth="1"/>
    <col min="11519" max="11519" width="22.28515625" style="5" bestFit="1" customWidth="1"/>
    <col min="11520" max="11520" width="23" style="5" bestFit="1" customWidth="1"/>
    <col min="11521" max="11521" width="24.28515625" style="5" bestFit="1" customWidth="1"/>
    <col min="11522" max="11522" width="23" style="5" bestFit="1" customWidth="1"/>
    <col min="11523" max="11524" width="22.28515625" style="5" bestFit="1" customWidth="1"/>
    <col min="11525" max="11525" width="20.7109375" style="5" bestFit="1" customWidth="1"/>
    <col min="11526" max="11526" width="24.7109375" style="5" customWidth="1"/>
    <col min="11527" max="11529" width="22" style="5" customWidth="1"/>
    <col min="11530" max="11530" width="21.85546875" style="5" customWidth="1"/>
    <col min="11531" max="11531" width="19.7109375" style="5" customWidth="1"/>
    <col min="11532" max="11733" width="9" style="5" customWidth="1"/>
    <col min="11734" max="11734" width="12.42578125" style="5" customWidth="1"/>
    <col min="11735" max="11735" width="44.140625" style="5" customWidth="1"/>
    <col min="11736" max="11738" width="16.7109375" style="5"/>
    <col min="11739" max="11739" width="12.42578125" style="5" customWidth="1"/>
    <col min="11740" max="11740" width="44.140625" style="5" customWidth="1"/>
    <col min="11741" max="11741" width="21.7109375" style="5" customWidth="1"/>
    <col min="11742" max="11745" width="21" style="5" bestFit="1" customWidth="1"/>
    <col min="11746" max="11746" width="17.5703125" style="5" bestFit="1" customWidth="1"/>
    <col min="11747" max="11748" width="16.42578125" style="5" bestFit="1" customWidth="1"/>
    <col min="11749" max="11749" width="16.7109375" style="5" customWidth="1"/>
    <col min="11750" max="11750" width="16.42578125" style="5" bestFit="1" customWidth="1"/>
    <col min="11751" max="11751" width="13.28515625" style="5" customWidth="1"/>
    <col min="11752" max="11756" width="9.85546875" style="5" bestFit="1" customWidth="1"/>
    <col min="11757" max="11771" width="17.7109375" style="5" customWidth="1"/>
    <col min="11772" max="11773" width="25.28515625" style="5" customWidth="1"/>
    <col min="11774" max="11774" width="23" style="5" bestFit="1" customWidth="1"/>
    <col min="11775" max="11775" width="22.28515625" style="5" bestFit="1" customWidth="1"/>
    <col min="11776" max="11776" width="23" style="5" bestFit="1" customWidth="1"/>
    <col min="11777" max="11777" width="24.28515625" style="5" bestFit="1" customWidth="1"/>
    <col min="11778" max="11778" width="23" style="5" bestFit="1" customWidth="1"/>
    <col min="11779" max="11780" width="22.28515625" style="5" bestFit="1" customWidth="1"/>
    <col min="11781" max="11781" width="20.7109375" style="5" bestFit="1" customWidth="1"/>
    <col min="11782" max="11782" width="24.7109375" style="5" customWidth="1"/>
    <col min="11783" max="11785" width="22" style="5" customWidth="1"/>
    <col min="11786" max="11786" width="21.85546875" style="5" customWidth="1"/>
    <col min="11787" max="11787" width="19.7109375" style="5" customWidth="1"/>
    <col min="11788" max="11989" width="9" style="5" customWidth="1"/>
    <col min="11990" max="11990" width="12.42578125" style="5" customWidth="1"/>
    <col min="11991" max="11991" width="44.140625" style="5" customWidth="1"/>
    <col min="11992" max="11994" width="16.7109375" style="5"/>
    <col min="11995" max="11995" width="12.42578125" style="5" customWidth="1"/>
    <col min="11996" max="11996" width="44.140625" style="5" customWidth="1"/>
    <col min="11997" max="11997" width="21.7109375" style="5" customWidth="1"/>
    <col min="11998" max="12001" width="21" style="5" bestFit="1" customWidth="1"/>
    <col min="12002" max="12002" width="17.5703125" style="5" bestFit="1" customWidth="1"/>
    <col min="12003" max="12004" width="16.42578125" style="5" bestFit="1" customWidth="1"/>
    <col min="12005" max="12005" width="16.7109375" style="5" customWidth="1"/>
    <col min="12006" max="12006" width="16.42578125" style="5" bestFit="1" customWidth="1"/>
    <col min="12007" max="12007" width="13.28515625" style="5" customWidth="1"/>
    <col min="12008" max="12012" width="9.85546875" style="5" bestFit="1" customWidth="1"/>
    <col min="12013" max="12027" width="17.7109375" style="5" customWidth="1"/>
    <col min="12028" max="12029" width="25.28515625" style="5" customWidth="1"/>
    <col min="12030" max="12030" width="23" style="5" bestFit="1" customWidth="1"/>
    <col min="12031" max="12031" width="22.28515625" style="5" bestFit="1" customWidth="1"/>
    <col min="12032" max="12032" width="23" style="5" bestFit="1" customWidth="1"/>
    <col min="12033" max="12033" width="24.28515625" style="5" bestFit="1" customWidth="1"/>
    <col min="12034" max="12034" width="23" style="5" bestFit="1" customWidth="1"/>
    <col min="12035" max="12036" width="22.28515625" style="5" bestFit="1" customWidth="1"/>
    <col min="12037" max="12037" width="20.7109375" style="5" bestFit="1" customWidth="1"/>
    <col min="12038" max="12038" width="24.7109375" style="5" customWidth="1"/>
    <col min="12039" max="12041" width="22" style="5" customWidth="1"/>
    <col min="12042" max="12042" width="21.85546875" style="5" customWidth="1"/>
    <col min="12043" max="12043" width="19.7109375" style="5" customWidth="1"/>
    <col min="12044" max="12245" width="9" style="5" customWidth="1"/>
    <col min="12246" max="12246" width="12.42578125" style="5" customWidth="1"/>
    <col min="12247" max="12247" width="44.140625" style="5" customWidth="1"/>
    <col min="12248" max="12250" width="16.7109375" style="5"/>
    <col min="12251" max="12251" width="12.42578125" style="5" customWidth="1"/>
    <col min="12252" max="12252" width="44.140625" style="5" customWidth="1"/>
    <col min="12253" max="12253" width="21.7109375" style="5" customWidth="1"/>
    <col min="12254" max="12257" width="21" style="5" bestFit="1" customWidth="1"/>
    <col min="12258" max="12258" width="17.5703125" style="5" bestFit="1" customWidth="1"/>
    <col min="12259" max="12260" width="16.42578125" style="5" bestFit="1" customWidth="1"/>
    <col min="12261" max="12261" width="16.7109375" style="5" customWidth="1"/>
    <col min="12262" max="12262" width="16.42578125" style="5" bestFit="1" customWidth="1"/>
    <col min="12263" max="12263" width="13.28515625" style="5" customWidth="1"/>
    <col min="12264" max="12268" width="9.85546875" style="5" bestFit="1" customWidth="1"/>
    <col min="12269" max="12283" width="17.7109375" style="5" customWidth="1"/>
    <col min="12284" max="12285" width="25.28515625" style="5" customWidth="1"/>
    <col min="12286" max="12286" width="23" style="5" bestFit="1" customWidth="1"/>
    <col min="12287" max="12287" width="22.28515625" style="5" bestFit="1" customWidth="1"/>
    <col min="12288" max="12288" width="23" style="5" bestFit="1" customWidth="1"/>
    <col min="12289" max="12289" width="24.28515625" style="5" bestFit="1" customWidth="1"/>
    <col min="12290" max="12290" width="23" style="5" bestFit="1" customWidth="1"/>
    <col min="12291" max="12292" width="22.28515625" style="5" bestFit="1" customWidth="1"/>
    <col min="12293" max="12293" width="20.7109375" style="5" bestFit="1" customWidth="1"/>
    <col min="12294" max="12294" width="24.7109375" style="5" customWidth="1"/>
    <col min="12295" max="12297" width="22" style="5" customWidth="1"/>
    <col min="12298" max="12298" width="21.85546875" style="5" customWidth="1"/>
    <col min="12299" max="12299" width="19.7109375" style="5" customWidth="1"/>
    <col min="12300" max="12501" width="9" style="5" customWidth="1"/>
    <col min="12502" max="12502" width="12.42578125" style="5" customWidth="1"/>
    <col min="12503" max="12503" width="44.140625" style="5" customWidth="1"/>
    <col min="12504" max="12506" width="16.7109375" style="5"/>
    <col min="12507" max="12507" width="12.42578125" style="5" customWidth="1"/>
    <col min="12508" max="12508" width="44.140625" style="5" customWidth="1"/>
    <col min="12509" max="12509" width="21.7109375" style="5" customWidth="1"/>
    <col min="12510" max="12513" width="21" style="5" bestFit="1" customWidth="1"/>
    <col min="12514" max="12514" width="17.5703125" style="5" bestFit="1" customWidth="1"/>
    <col min="12515" max="12516" width="16.42578125" style="5" bestFit="1" customWidth="1"/>
    <col min="12517" max="12517" width="16.7109375" style="5" customWidth="1"/>
    <col min="12518" max="12518" width="16.42578125" style="5" bestFit="1" customWidth="1"/>
    <col min="12519" max="12519" width="13.28515625" style="5" customWidth="1"/>
    <col min="12520" max="12524" width="9.85546875" style="5" bestFit="1" customWidth="1"/>
    <col min="12525" max="12539" width="17.7109375" style="5" customWidth="1"/>
    <col min="12540" max="12541" width="25.28515625" style="5" customWidth="1"/>
    <col min="12542" max="12542" width="23" style="5" bestFit="1" customWidth="1"/>
    <col min="12543" max="12543" width="22.28515625" style="5" bestFit="1" customWidth="1"/>
    <col min="12544" max="12544" width="23" style="5" bestFit="1" customWidth="1"/>
    <col min="12545" max="12545" width="24.28515625" style="5" bestFit="1" customWidth="1"/>
    <col min="12546" max="12546" width="23" style="5" bestFit="1" customWidth="1"/>
    <col min="12547" max="12548" width="22.28515625" style="5" bestFit="1" customWidth="1"/>
    <col min="12549" max="12549" width="20.7109375" style="5" bestFit="1" customWidth="1"/>
    <col min="12550" max="12550" width="24.7109375" style="5" customWidth="1"/>
    <col min="12551" max="12553" width="22" style="5" customWidth="1"/>
    <col min="12554" max="12554" width="21.85546875" style="5" customWidth="1"/>
    <col min="12555" max="12555" width="19.7109375" style="5" customWidth="1"/>
    <col min="12556" max="12757" width="9" style="5" customWidth="1"/>
    <col min="12758" max="12758" width="12.42578125" style="5" customWidth="1"/>
    <col min="12759" max="12759" width="44.140625" style="5" customWidth="1"/>
    <col min="12760" max="12762" width="16.7109375" style="5"/>
    <col min="12763" max="12763" width="12.42578125" style="5" customWidth="1"/>
    <col min="12764" max="12764" width="44.140625" style="5" customWidth="1"/>
    <col min="12765" max="12765" width="21.7109375" style="5" customWidth="1"/>
    <col min="12766" max="12769" width="21" style="5" bestFit="1" customWidth="1"/>
    <col min="12770" max="12770" width="17.5703125" style="5" bestFit="1" customWidth="1"/>
    <col min="12771" max="12772" width="16.42578125" style="5" bestFit="1" customWidth="1"/>
    <col min="12773" max="12773" width="16.7109375" style="5" customWidth="1"/>
    <col min="12774" max="12774" width="16.42578125" style="5" bestFit="1" customWidth="1"/>
    <col min="12775" max="12775" width="13.28515625" style="5" customWidth="1"/>
    <col min="12776" max="12780" width="9.85546875" style="5" bestFit="1" customWidth="1"/>
    <col min="12781" max="12795" width="17.7109375" style="5" customWidth="1"/>
    <col min="12796" max="12797" width="25.28515625" style="5" customWidth="1"/>
    <col min="12798" max="12798" width="23" style="5" bestFit="1" customWidth="1"/>
    <col min="12799" max="12799" width="22.28515625" style="5" bestFit="1" customWidth="1"/>
    <col min="12800" max="12800" width="23" style="5" bestFit="1" customWidth="1"/>
    <col min="12801" max="12801" width="24.28515625" style="5" bestFit="1" customWidth="1"/>
    <col min="12802" max="12802" width="23" style="5" bestFit="1" customWidth="1"/>
    <col min="12803" max="12804" width="22.28515625" style="5" bestFit="1" customWidth="1"/>
    <col min="12805" max="12805" width="20.7109375" style="5" bestFit="1" customWidth="1"/>
    <col min="12806" max="12806" width="24.7109375" style="5" customWidth="1"/>
    <col min="12807" max="12809" width="22" style="5" customWidth="1"/>
    <col min="12810" max="12810" width="21.85546875" style="5" customWidth="1"/>
    <col min="12811" max="12811" width="19.7109375" style="5" customWidth="1"/>
    <col min="12812" max="13013" width="9" style="5" customWidth="1"/>
    <col min="13014" max="13014" width="12.42578125" style="5" customWidth="1"/>
    <col min="13015" max="13015" width="44.140625" style="5" customWidth="1"/>
    <col min="13016" max="13018" width="16.7109375" style="5"/>
    <col min="13019" max="13019" width="12.42578125" style="5" customWidth="1"/>
    <col min="13020" max="13020" width="44.140625" style="5" customWidth="1"/>
    <col min="13021" max="13021" width="21.7109375" style="5" customWidth="1"/>
    <col min="13022" max="13025" width="21" style="5" bestFit="1" customWidth="1"/>
    <col min="13026" max="13026" width="17.5703125" style="5" bestFit="1" customWidth="1"/>
    <col min="13027" max="13028" width="16.42578125" style="5" bestFit="1" customWidth="1"/>
    <col min="13029" max="13029" width="16.7109375" style="5" customWidth="1"/>
    <col min="13030" max="13030" width="16.42578125" style="5" bestFit="1" customWidth="1"/>
    <col min="13031" max="13031" width="13.28515625" style="5" customWidth="1"/>
    <col min="13032" max="13036" width="9.85546875" style="5" bestFit="1" customWidth="1"/>
    <col min="13037" max="13051" width="17.7109375" style="5" customWidth="1"/>
    <col min="13052" max="13053" width="25.28515625" style="5" customWidth="1"/>
    <col min="13054" max="13054" width="23" style="5" bestFit="1" customWidth="1"/>
    <col min="13055" max="13055" width="22.28515625" style="5" bestFit="1" customWidth="1"/>
    <col min="13056" max="13056" width="23" style="5" bestFit="1" customWidth="1"/>
    <col min="13057" max="13057" width="24.28515625" style="5" bestFit="1" customWidth="1"/>
    <col min="13058" max="13058" width="23" style="5" bestFit="1" customWidth="1"/>
    <col min="13059" max="13060" width="22.28515625" style="5" bestFit="1" customWidth="1"/>
    <col min="13061" max="13061" width="20.7109375" style="5" bestFit="1" customWidth="1"/>
    <col min="13062" max="13062" width="24.7109375" style="5" customWidth="1"/>
    <col min="13063" max="13065" width="22" style="5" customWidth="1"/>
    <col min="13066" max="13066" width="21.85546875" style="5" customWidth="1"/>
    <col min="13067" max="13067" width="19.7109375" style="5" customWidth="1"/>
    <col min="13068" max="13269" width="9" style="5" customWidth="1"/>
    <col min="13270" max="13270" width="12.42578125" style="5" customWidth="1"/>
    <col min="13271" max="13271" width="44.140625" style="5" customWidth="1"/>
    <col min="13272" max="13274" width="16.7109375" style="5"/>
    <col min="13275" max="13275" width="12.42578125" style="5" customWidth="1"/>
    <col min="13276" max="13276" width="44.140625" style="5" customWidth="1"/>
    <col min="13277" max="13277" width="21.7109375" style="5" customWidth="1"/>
    <col min="13278" max="13281" width="21" style="5" bestFit="1" customWidth="1"/>
    <col min="13282" max="13282" width="17.5703125" style="5" bestFit="1" customWidth="1"/>
    <col min="13283" max="13284" width="16.42578125" style="5" bestFit="1" customWidth="1"/>
    <col min="13285" max="13285" width="16.7109375" style="5" customWidth="1"/>
    <col min="13286" max="13286" width="16.42578125" style="5" bestFit="1" customWidth="1"/>
    <col min="13287" max="13287" width="13.28515625" style="5" customWidth="1"/>
    <col min="13288" max="13292" width="9.85546875" style="5" bestFit="1" customWidth="1"/>
    <col min="13293" max="13307" width="17.7109375" style="5" customWidth="1"/>
    <col min="13308" max="13309" width="25.28515625" style="5" customWidth="1"/>
    <col min="13310" max="13310" width="23" style="5" bestFit="1" customWidth="1"/>
    <col min="13311" max="13311" width="22.28515625" style="5" bestFit="1" customWidth="1"/>
    <col min="13312" max="13312" width="23" style="5" bestFit="1" customWidth="1"/>
    <col min="13313" max="13313" width="24.28515625" style="5" bestFit="1" customWidth="1"/>
    <col min="13314" max="13314" width="23" style="5" bestFit="1" customWidth="1"/>
    <col min="13315" max="13316" width="22.28515625" style="5" bestFit="1" customWidth="1"/>
    <col min="13317" max="13317" width="20.7109375" style="5" bestFit="1" customWidth="1"/>
    <col min="13318" max="13318" width="24.7109375" style="5" customWidth="1"/>
    <col min="13319" max="13321" width="22" style="5" customWidth="1"/>
    <col min="13322" max="13322" width="21.85546875" style="5" customWidth="1"/>
    <col min="13323" max="13323" width="19.7109375" style="5" customWidth="1"/>
    <col min="13324" max="13525" width="9" style="5" customWidth="1"/>
    <col min="13526" max="13526" width="12.42578125" style="5" customWidth="1"/>
    <col min="13527" max="13527" width="44.140625" style="5" customWidth="1"/>
    <col min="13528" max="13530" width="16.7109375" style="5"/>
    <col min="13531" max="13531" width="12.42578125" style="5" customWidth="1"/>
    <col min="13532" max="13532" width="44.140625" style="5" customWidth="1"/>
    <col min="13533" max="13533" width="21.7109375" style="5" customWidth="1"/>
    <col min="13534" max="13537" width="21" style="5" bestFit="1" customWidth="1"/>
    <col min="13538" max="13538" width="17.5703125" style="5" bestFit="1" customWidth="1"/>
    <col min="13539" max="13540" width="16.42578125" style="5" bestFit="1" customWidth="1"/>
    <col min="13541" max="13541" width="16.7109375" style="5" customWidth="1"/>
    <col min="13542" max="13542" width="16.42578125" style="5" bestFit="1" customWidth="1"/>
    <col min="13543" max="13543" width="13.28515625" style="5" customWidth="1"/>
    <col min="13544" max="13548" width="9.85546875" style="5" bestFit="1" customWidth="1"/>
    <col min="13549" max="13563" width="17.7109375" style="5" customWidth="1"/>
    <col min="13564" max="13565" width="25.28515625" style="5" customWidth="1"/>
    <col min="13566" max="13566" width="23" style="5" bestFit="1" customWidth="1"/>
    <col min="13567" max="13567" width="22.28515625" style="5" bestFit="1" customWidth="1"/>
    <col min="13568" max="13568" width="23" style="5" bestFit="1" customWidth="1"/>
    <col min="13569" max="13569" width="24.28515625" style="5" bestFit="1" customWidth="1"/>
    <col min="13570" max="13570" width="23" style="5" bestFit="1" customWidth="1"/>
    <col min="13571" max="13572" width="22.28515625" style="5" bestFit="1" customWidth="1"/>
    <col min="13573" max="13573" width="20.7109375" style="5" bestFit="1" customWidth="1"/>
    <col min="13574" max="13574" width="24.7109375" style="5" customWidth="1"/>
    <col min="13575" max="13577" width="22" style="5" customWidth="1"/>
    <col min="13578" max="13578" width="21.85546875" style="5" customWidth="1"/>
    <col min="13579" max="13579" width="19.7109375" style="5" customWidth="1"/>
    <col min="13580" max="13781" width="9" style="5" customWidth="1"/>
    <col min="13782" max="13782" width="12.42578125" style="5" customWidth="1"/>
    <col min="13783" max="13783" width="44.140625" style="5" customWidth="1"/>
    <col min="13784" max="13786" width="16.7109375" style="5"/>
    <col min="13787" max="13787" width="12.42578125" style="5" customWidth="1"/>
    <col min="13788" max="13788" width="44.140625" style="5" customWidth="1"/>
    <col min="13789" max="13789" width="21.7109375" style="5" customWidth="1"/>
    <col min="13790" max="13793" width="21" style="5" bestFit="1" customWidth="1"/>
    <col min="13794" max="13794" width="17.5703125" style="5" bestFit="1" customWidth="1"/>
    <col min="13795" max="13796" width="16.42578125" style="5" bestFit="1" customWidth="1"/>
    <col min="13797" max="13797" width="16.7109375" style="5" customWidth="1"/>
    <col min="13798" max="13798" width="16.42578125" style="5" bestFit="1" customWidth="1"/>
    <col min="13799" max="13799" width="13.28515625" style="5" customWidth="1"/>
    <col min="13800" max="13804" width="9.85546875" style="5" bestFit="1" customWidth="1"/>
    <col min="13805" max="13819" width="17.7109375" style="5" customWidth="1"/>
    <col min="13820" max="13821" width="25.28515625" style="5" customWidth="1"/>
    <col min="13822" max="13822" width="23" style="5" bestFit="1" customWidth="1"/>
    <col min="13823" max="13823" width="22.28515625" style="5" bestFit="1" customWidth="1"/>
    <col min="13824" max="13824" width="23" style="5" bestFit="1" customWidth="1"/>
    <col min="13825" max="13825" width="24.28515625" style="5" bestFit="1" customWidth="1"/>
    <col min="13826" max="13826" width="23" style="5" bestFit="1" customWidth="1"/>
    <col min="13827" max="13828" width="22.28515625" style="5" bestFit="1" customWidth="1"/>
    <col min="13829" max="13829" width="20.7109375" style="5" bestFit="1" customWidth="1"/>
    <col min="13830" max="13830" width="24.7109375" style="5" customWidth="1"/>
    <col min="13831" max="13833" width="22" style="5" customWidth="1"/>
    <col min="13834" max="13834" width="21.85546875" style="5" customWidth="1"/>
    <col min="13835" max="13835" width="19.7109375" style="5" customWidth="1"/>
    <col min="13836" max="14037" width="9" style="5" customWidth="1"/>
    <col min="14038" max="14038" width="12.42578125" style="5" customWidth="1"/>
    <col min="14039" max="14039" width="44.140625" style="5" customWidth="1"/>
    <col min="14040" max="14042" width="16.7109375" style="5"/>
    <col min="14043" max="14043" width="12.42578125" style="5" customWidth="1"/>
    <col min="14044" max="14044" width="44.140625" style="5" customWidth="1"/>
    <col min="14045" max="14045" width="21.7109375" style="5" customWidth="1"/>
    <col min="14046" max="14049" width="21" style="5" bestFit="1" customWidth="1"/>
    <col min="14050" max="14050" width="17.5703125" style="5" bestFit="1" customWidth="1"/>
    <col min="14051" max="14052" width="16.42578125" style="5" bestFit="1" customWidth="1"/>
    <col min="14053" max="14053" width="16.7109375" style="5" customWidth="1"/>
    <col min="14054" max="14054" width="16.42578125" style="5" bestFit="1" customWidth="1"/>
    <col min="14055" max="14055" width="13.28515625" style="5" customWidth="1"/>
    <col min="14056" max="14060" width="9.85546875" style="5" bestFit="1" customWidth="1"/>
    <col min="14061" max="14075" width="17.7109375" style="5" customWidth="1"/>
    <col min="14076" max="14077" width="25.28515625" style="5" customWidth="1"/>
    <col min="14078" max="14078" width="23" style="5" bestFit="1" customWidth="1"/>
    <col min="14079" max="14079" width="22.28515625" style="5" bestFit="1" customWidth="1"/>
    <col min="14080" max="14080" width="23" style="5" bestFit="1" customWidth="1"/>
    <col min="14081" max="14081" width="24.28515625" style="5" bestFit="1" customWidth="1"/>
    <col min="14082" max="14082" width="23" style="5" bestFit="1" customWidth="1"/>
    <col min="14083" max="14084" width="22.28515625" style="5" bestFit="1" customWidth="1"/>
    <col min="14085" max="14085" width="20.7109375" style="5" bestFit="1" customWidth="1"/>
    <col min="14086" max="14086" width="24.7109375" style="5" customWidth="1"/>
    <col min="14087" max="14089" width="22" style="5" customWidth="1"/>
    <col min="14090" max="14090" width="21.85546875" style="5" customWidth="1"/>
    <col min="14091" max="14091" width="19.7109375" style="5" customWidth="1"/>
    <col min="14092" max="14293" width="9" style="5" customWidth="1"/>
    <col min="14294" max="14294" width="12.42578125" style="5" customWidth="1"/>
    <col min="14295" max="14295" width="44.140625" style="5" customWidth="1"/>
    <col min="14296" max="14298" width="16.7109375" style="5"/>
    <col min="14299" max="14299" width="12.42578125" style="5" customWidth="1"/>
    <col min="14300" max="14300" width="44.140625" style="5" customWidth="1"/>
    <col min="14301" max="14301" width="21.7109375" style="5" customWidth="1"/>
    <col min="14302" max="14305" width="21" style="5" bestFit="1" customWidth="1"/>
    <col min="14306" max="14306" width="17.5703125" style="5" bestFit="1" customWidth="1"/>
    <col min="14307" max="14308" width="16.42578125" style="5" bestFit="1" customWidth="1"/>
    <col min="14309" max="14309" width="16.7109375" style="5" customWidth="1"/>
    <col min="14310" max="14310" width="16.42578125" style="5" bestFit="1" customWidth="1"/>
    <col min="14311" max="14311" width="13.28515625" style="5" customWidth="1"/>
    <col min="14312" max="14316" width="9.85546875" style="5" bestFit="1" customWidth="1"/>
    <col min="14317" max="14331" width="17.7109375" style="5" customWidth="1"/>
    <col min="14332" max="14333" width="25.28515625" style="5" customWidth="1"/>
    <col min="14334" max="14334" width="23" style="5" bestFit="1" customWidth="1"/>
    <col min="14335" max="14335" width="22.28515625" style="5" bestFit="1" customWidth="1"/>
    <col min="14336" max="14336" width="23" style="5" bestFit="1" customWidth="1"/>
    <col min="14337" max="14337" width="24.28515625" style="5" bestFit="1" customWidth="1"/>
    <col min="14338" max="14338" width="23" style="5" bestFit="1" customWidth="1"/>
    <col min="14339" max="14340" width="22.28515625" style="5" bestFit="1" customWidth="1"/>
    <col min="14341" max="14341" width="20.7109375" style="5" bestFit="1" customWidth="1"/>
    <col min="14342" max="14342" width="24.7109375" style="5" customWidth="1"/>
    <col min="14343" max="14345" width="22" style="5" customWidth="1"/>
    <col min="14346" max="14346" width="21.85546875" style="5" customWidth="1"/>
    <col min="14347" max="14347" width="19.7109375" style="5" customWidth="1"/>
    <col min="14348" max="14549" width="9" style="5" customWidth="1"/>
    <col min="14550" max="14550" width="12.42578125" style="5" customWidth="1"/>
    <col min="14551" max="14551" width="44.140625" style="5" customWidth="1"/>
    <col min="14552" max="14554" width="16.7109375" style="5"/>
    <col min="14555" max="14555" width="12.42578125" style="5" customWidth="1"/>
    <col min="14556" max="14556" width="44.140625" style="5" customWidth="1"/>
    <col min="14557" max="14557" width="21.7109375" style="5" customWidth="1"/>
    <col min="14558" max="14561" width="21" style="5" bestFit="1" customWidth="1"/>
    <col min="14562" max="14562" width="17.5703125" style="5" bestFit="1" customWidth="1"/>
    <col min="14563" max="14564" width="16.42578125" style="5" bestFit="1" customWidth="1"/>
    <col min="14565" max="14565" width="16.7109375" style="5" customWidth="1"/>
    <col min="14566" max="14566" width="16.42578125" style="5" bestFit="1" customWidth="1"/>
    <col min="14567" max="14567" width="13.28515625" style="5" customWidth="1"/>
    <col min="14568" max="14572" width="9.85546875" style="5" bestFit="1" customWidth="1"/>
    <col min="14573" max="14587" width="17.7109375" style="5" customWidth="1"/>
    <col min="14588" max="14589" width="25.28515625" style="5" customWidth="1"/>
    <col min="14590" max="14590" width="23" style="5" bestFit="1" customWidth="1"/>
    <col min="14591" max="14591" width="22.28515625" style="5" bestFit="1" customWidth="1"/>
    <col min="14592" max="14592" width="23" style="5" bestFit="1" customWidth="1"/>
    <col min="14593" max="14593" width="24.28515625" style="5" bestFit="1" customWidth="1"/>
    <col min="14594" max="14594" width="23" style="5" bestFit="1" customWidth="1"/>
    <col min="14595" max="14596" width="22.28515625" style="5" bestFit="1" customWidth="1"/>
    <col min="14597" max="14597" width="20.7109375" style="5" bestFit="1" customWidth="1"/>
    <col min="14598" max="14598" width="24.7109375" style="5" customWidth="1"/>
    <col min="14599" max="14601" width="22" style="5" customWidth="1"/>
    <col min="14602" max="14602" width="21.85546875" style="5" customWidth="1"/>
    <col min="14603" max="14603" width="19.7109375" style="5" customWidth="1"/>
    <col min="14604" max="14805" width="9" style="5" customWidth="1"/>
    <col min="14806" max="14806" width="12.42578125" style="5" customWidth="1"/>
    <col min="14807" max="14807" width="44.140625" style="5" customWidth="1"/>
    <col min="14808" max="14810" width="16.7109375" style="5"/>
    <col min="14811" max="14811" width="12.42578125" style="5" customWidth="1"/>
    <col min="14812" max="14812" width="44.140625" style="5" customWidth="1"/>
    <col min="14813" max="14813" width="21.7109375" style="5" customWidth="1"/>
    <col min="14814" max="14817" width="21" style="5" bestFit="1" customWidth="1"/>
    <col min="14818" max="14818" width="17.5703125" style="5" bestFit="1" customWidth="1"/>
    <col min="14819" max="14820" width="16.42578125" style="5" bestFit="1" customWidth="1"/>
    <col min="14821" max="14821" width="16.7109375" style="5" customWidth="1"/>
    <col min="14822" max="14822" width="16.42578125" style="5" bestFit="1" customWidth="1"/>
    <col min="14823" max="14823" width="13.28515625" style="5" customWidth="1"/>
    <col min="14824" max="14828" width="9.85546875" style="5" bestFit="1" customWidth="1"/>
    <col min="14829" max="14843" width="17.7109375" style="5" customWidth="1"/>
    <col min="14844" max="14845" width="25.28515625" style="5" customWidth="1"/>
    <col min="14846" max="14846" width="23" style="5" bestFit="1" customWidth="1"/>
    <col min="14847" max="14847" width="22.28515625" style="5" bestFit="1" customWidth="1"/>
    <col min="14848" max="14848" width="23" style="5" bestFit="1" customWidth="1"/>
    <col min="14849" max="14849" width="24.28515625" style="5" bestFit="1" customWidth="1"/>
    <col min="14850" max="14850" width="23" style="5" bestFit="1" customWidth="1"/>
    <col min="14851" max="14852" width="22.28515625" style="5" bestFit="1" customWidth="1"/>
    <col min="14853" max="14853" width="20.7109375" style="5" bestFit="1" customWidth="1"/>
    <col min="14854" max="14854" width="24.7109375" style="5" customWidth="1"/>
    <col min="14855" max="14857" width="22" style="5" customWidth="1"/>
    <col min="14858" max="14858" width="21.85546875" style="5" customWidth="1"/>
    <col min="14859" max="14859" width="19.7109375" style="5" customWidth="1"/>
    <col min="14860" max="15061" width="9" style="5" customWidth="1"/>
    <col min="15062" max="15062" width="12.42578125" style="5" customWidth="1"/>
    <col min="15063" max="15063" width="44.140625" style="5" customWidth="1"/>
    <col min="15064" max="15066" width="16.7109375" style="5"/>
    <col min="15067" max="15067" width="12.42578125" style="5" customWidth="1"/>
    <col min="15068" max="15068" width="44.140625" style="5" customWidth="1"/>
    <col min="15069" max="15069" width="21.7109375" style="5" customWidth="1"/>
    <col min="15070" max="15073" width="21" style="5" bestFit="1" customWidth="1"/>
    <col min="15074" max="15074" width="17.5703125" style="5" bestFit="1" customWidth="1"/>
    <col min="15075" max="15076" width="16.42578125" style="5" bestFit="1" customWidth="1"/>
    <col min="15077" max="15077" width="16.7109375" style="5" customWidth="1"/>
    <col min="15078" max="15078" width="16.42578125" style="5" bestFit="1" customWidth="1"/>
    <col min="15079" max="15079" width="13.28515625" style="5" customWidth="1"/>
    <col min="15080" max="15084" width="9.85546875" style="5" bestFit="1" customWidth="1"/>
    <col min="15085" max="15099" width="17.7109375" style="5" customWidth="1"/>
    <col min="15100" max="15101" width="25.28515625" style="5" customWidth="1"/>
    <col min="15102" max="15102" width="23" style="5" bestFit="1" customWidth="1"/>
    <col min="15103" max="15103" width="22.28515625" style="5" bestFit="1" customWidth="1"/>
    <col min="15104" max="15104" width="23" style="5" bestFit="1" customWidth="1"/>
    <col min="15105" max="15105" width="24.28515625" style="5" bestFit="1" customWidth="1"/>
    <col min="15106" max="15106" width="23" style="5" bestFit="1" customWidth="1"/>
    <col min="15107" max="15108" width="22.28515625" style="5" bestFit="1" customWidth="1"/>
    <col min="15109" max="15109" width="20.7109375" style="5" bestFit="1" customWidth="1"/>
    <col min="15110" max="15110" width="24.7109375" style="5" customWidth="1"/>
    <col min="15111" max="15113" width="22" style="5" customWidth="1"/>
    <col min="15114" max="15114" width="21.85546875" style="5" customWidth="1"/>
    <col min="15115" max="15115" width="19.7109375" style="5" customWidth="1"/>
    <col min="15116" max="15317" width="9" style="5" customWidth="1"/>
    <col min="15318" max="15318" width="12.42578125" style="5" customWidth="1"/>
    <col min="15319" max="15319" width="44.140625" style="5" customWidth="1"/>
    <col min="15320" max="15322" width="16.7109375" style="5"/>
    <col min="15323" max="15323" width="12.42578125" style="5" customWidth="1"/>
    <col min="15324" max="15324" width="44.140625" style="5" customWidth="1"/>
    <col min="15325" max="15325" width="21.7109375" style="5" customWidth="1"/>
    <col min="15326" max="15329" width="21" style="5" bestFit="1" customWidth="1"/>
    <col min="15330" max="15330" width="17.5703125" style="5" bestFit="1" customWidth="1"/>
    <col min="15331" max="15332" width="16.42578125" style="5" bestFit="1" customWidth="1"/>
    <col min="15333" max="15333" width="16.7109375" style="5" customWidth="1"/>
    <col min="15334" max="15334" width="16.42578125" style="5" bestFit="1" customWidth="1"/>
    <col min="15335" max="15335" width="13.28515625" style="5" customWidth="1"/>
    <col min="15336" max="15340" width="9.85546875" style="5" bestFit="1" customWidth="1"/>
    <col min="15341" max="15355" width="17.7109375" style="5" customWidth="1"/>
    <col min="15356" max="15357" width="25.28515625" style="5" customWidth="1"/>
    <col min="15358" max="15358" width="23" style="5" bestFit="1" customWidth="1"/>
    <col min="15359" max="15359" width="22.28515625" style="5" bestFit="1" customWidth="1"/>
    <col min="15360" max="15360" width="23" style="5" bestFit="1" customWidth="1"/>
    <col min="15361" max="15361" width="24.28515625" style="5" bestFit="1" customWidth="1"/>
    <col min="15362" max="15362" width="23" style="5" bestFit="1" customWidth="1"/>
    <col min="15363" max="15364" width="22.28515625" style="5" bestFit="1" customWidth="1"/>
    <col min="15365" max="15365" width="20.7109375" style="5" bestFit="1" customWidth="1"/>
    <col min="15366" max="15366" width="24.7109375" style="5" customWidth="1"/>
    <col min="15367" max="15369" width="22" style="5" customWidth="1"/>
    <col min="15370" max="15370" width="21.85546875" style="5" customWidth="1"/>
    <col min="15371" max="15371" width="19.7109375" style="5" customWidth="1"/>
    <col min="15372" max="15573" width="9" style="5" customWidth="1"/>
    <col min="15574" max="15574" width="12.42578125" style="5" customWidth="1"/>
    <col min="15575" max="15575" width="44.140625" style="5" customWidth="1"/>
    <col min="15576" max="15578" width="16.7109375" style="5"/>
    <col min="15579" max="15579" width="12.42578125" style="5" customWidth="1"/>
    <col min="15580" max="15580" width="44.140625" style="5" customWidth="1"/>
    <col min="15581" max="15581" width="21.7109375" style="5" customWidth="1"/>
    <col min="15582" max="15585" width="21" style="5" bestFit="1" customWidth="1"/>
    <col min="15586" max="15586" width="17.5703125" style="5" bestFit="1" customWidth="1"/>
    <col min="15587" max="15588" width="16.42578125" style="5" bestFit="1" customWidth="1"/>
    <col min="15589" max="15589" width="16.7109375" style="5" customWidth="1"/>
    <col min="15590" max="15590" width="16.42578125" style="5" bestFit="1" customWidth="1"/>
    <col min="15591" max="15591" width="13.28515625" style="5" customWidth="1"/>
    <col min="15592" max="15596" width="9.85546875" style="5" bestFit="1" customWidth="1"/>
    <col min="15597" max="15611" width="17.7109375" style="5" customWidth="1"/>
    <col min="15612" max="15613" width="25.28515625" style="5" customWidth="1"/>
    <col min="15614" max="15614" width="23" style="5" bestFit="1" customWidth="1"/>
    <col min="15615" max="15615" width="22.28515625" style="5" bestFit="1" customWidth="1"/>
    <col min="15616" max="15616" width="23" style="5" bestFit="1" customWidth="1"/>
    <col min="15617" max="15617" width="24.28515625" style="5" bestFit="1" customWidth="1"/>
    <col min="15618" max="15618" width="23" style="5" bestFit="1" customWidth="1"/>
    <col min="15619" max="15620" width="22.28515625" style="5" bestFit="1" customWidth="1"/>
    <col min="15621" max="15621" width="20.7109375" style="5" bestFit="1" customWidth="1"/>
    <col min="15622" max="15622" width="24.7109375" style="5" customWidth="1"/>
    <col min="15623" max="15625" width="22" style="5" customWidth="1"/>
    <col min="15626" max="15626" width="21.85546875" style="5" customWidth="1"/>
    <col min="15627" max="15627" width="19.7109375" style="5" customWidth="1"/>
    <col min="15628" max="15829" width="9" style="5" customWidth="1"/>
    <col min="15830" max="15830" width="12.42578125" style="5" customWidth="1"/>
    <col min="15831" max="15831" width="44.140625" style="5" customWidth="1"/>
    <col min="15832" max="15834" width="16.7109375" style="5"/>
    <col min="15835" max="15835" width="12.42578125" style="5" customWidth="1"/>
    <col min="15836" max="15836" width="44.140625" style="5" customWidth="1"/>
    <col min="15837" max="15837" width="21.7109375" style="5" customWidth="1"/>
    <col min="15838" max="15841" width="21" style="5" bestFit="1" customWidth="1"/>
    <col min="15842" max="15842" width="17.5703125" style="5" bestFit="1" customWidth="1"/>
    <col min="15843" max="15844" width="16.42578125" style="5" bestFit="1" customWidth="1"/>
    <col min="15845" max="15845" width="16.7109375" style="5" customWidth="1"/>
    <col min="15846" max="15846" width="16.42578125" style="5" bestFit="1" customWidth="1"/>
    <col min="15847" max="15847" width="13.28515625" style="5" customWidth="1"/>
    <col min="15848" max="15852" width="9.85546875" style="5" bestFit="1" customWidth="1"/>
    <col min="15853" max="15867" width="17.7109375" style="5" customWidth="1"/>
    <col min="15868" max="15869" width="25.28515625" style="5" customWidth="1"/>
    <col min="15870" max="15870" width="23" style="5" bestFit="1" customWidth="1"/>
    <col min="15871" max="15871" width="22.28515625" style="5" bestFit="1" customWidth="1"/>
    <col min="15872" max="15872" width="23" style="5" bestFit="1" customWidth="1"/>
    <col min="15873" max="15873" width="24.28515625" style="5" bestFit="1" customWidth="1"/>
    <col min="15874" max="15874" width="23" style="5" bestFit="1" customWidth="1"/>
    <col min="15875" max="15876" width="22.28515625" style="5" bestFit="1" customWidth="1"/>
    <col min="15877" max="15877" width="20.7109375" style="5" bestFit="1" customWidth="1"/>
    <col min="15878" max="15878" width="24.7109375" style="5" customWidth="1"/>
    <col min="15879" max="15881" width="22" style="5" customWidth="1"/>
    <col min="15882" max="15882" width="21.85546875" style="5" customWidth="1"/>
    <col min="15883" max="15883" width="19.7109375" style="5" customWidth="1"/>
    <col min="15884" max="16085" width="9" style="5" customWidth="1"/>
    <col min="16086" max="16086" width="12.42578125" style="5" customWidth="1"/>
    <col min="16087" max="16087" width="44.140625" style="5" customWidth="1"/>
    <col min="16088" max="16090" width="16.7109375" style="5"/>
    <col min="16091" max="16091" width="12.42578125" style="5" customWidth="1"/>
    <col min="16092" max="16092" width="44.140625" style="5" customWidth="1"/>
    <col min="16093" max="16093" width="21.7109375" style="5" customWidth="1"/>
    <col min="16094" max="16097" width="21" style="5" bestFit="1" customWidth="1"/>
    <col min="16098" max="16098" width="17.5703125" style="5" bestFit="1" customWidth="1"/>
    <col min="16099" max="16100" width="16.42578125" style="5" bestFit="1" customWidth="1"/>
    <col min="16101" max="16101" width="16.7109375" style="5" customWidth="1"/>
    <col min="16102" max="16102" width="16.42578125" style="5" bestFit="1" customWidth="1"/>
    <col min="16103" max="16103" width="13.28515625" style="5" customWidth="1"/>
    <col min="16104" max="16108" width="9.85546875" style="5" bestFit="1" customWidth="1"/>
    <col min="16109" max="16123" width="17.7109375" style="5" customWidth="1"/>
    <col min="16124" max="16125" width="25.28515625" style="5" customWidth="1"/>
    <col min="16126" max="16126" width="23" style="5" bestFit="1" customWidth="1"/>
    <col min="16127" max="16127" width="22.28515625" style="5" bestFit="1" customWidth="1"/>
    <col min="16128" max="16128" width="23" style="5" bestFit="1" customWidth="1"/>
    <col min="16129" max="16129" width="24.28515625" style="5" bestFit="1" customWidth="1"/>
    <col min="16130" max="16130" width="23" style="5" bestFit="1" customWidth="1"/>
    <col min="16131" max="16132" width="22.28515625" style="5" bestFit="1" customWidth="1"/>
    <col min="16133" max="16133" width="20.7109375" style="5" bestFit="1" customWidth="1"/>
    <col min="16134" max="16134" width="24.7109375" style="5" customWidth="1"/>
    <col min="16135" max="16137" width="22" style="5" customWidth="1"/>
    <col min="16138" max="16138" width="21.85546875" style="5" customWidth="1"/>
    <col min="16139" max="16139" width="19.7109375" style="5" customWidth="1"/>
    <col min="16140" max="16341" width="9" style="5" customWidth="1"/>
    <col min="16342" max="16342" width="12.42578125" style="5" customWidth="1"/>
    <col min="16343" max="16343" width="44.140625" style="5" customWidth="1"/>
    <col min="16344" max="16384" width="16.7109375" style="5"/>
  </cols>
  <sheetData>
    <row r="1" spans="1:218">
      <c r="A1" s="1"/>
      <c r="B1" s="2"/>
      <c r="C1" s="3"/>
      <c r="D1" s="3"/>
      <c r="E1" s="3"/>
      <c r="F1" s="3"/>
      <c r="G1" s="3"/>
      <c r="H1" s="3"/>
      <c r="I1" s="3"/>
      <c r="J1" s="3"/>
      <c r="K1" s="4"/>
      <c r="L1" s="4"/>
    </row>
    <row r="2" spans="1:218" ht="21" thickBot="1">
      <c r="A2" s="109" t="str">
        <f xml:space="preserve"> "Плановая структура полезного отпуска электрической энергии (мощности) по группам потребителей за 2022 год."</f>
        <v>Плановая структура полезного отпуска электрической энергии (мощности) по группам потребителей за 2022 год.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18" s="6" customFormat="1">
      <c r="A3" s="110" t="s">
        <v>44</v>
      </c>
      <c r="B3" s="111"/>
      <c r="C3" s="112" t="s">
        <v>48</v>
      </c>
      <c r="D3" s="112"/>
      <c r="E3" s="112"/>
      <c r="F3" s="112"/>
      <c r="G3" s="112"/>
      <c r="H3" s="112"/>
      <c r="I3" s="112"/>
      <c r="J3" s="112"/>
      <c r="K3" s="112"/>
      <c r="L3" s="113"/>
    </row>
    <row r="4" spans="1:218">
      <c r="A4" s="114" t="s">
        <v>0</v>
      </c>
      <c r="B4" s="115"/>
      <c r="C4" s="116" t="s">
        <v>51</v>
      </c>
      <c r="D4" s="117"/>
      <c r="E4" s="117"/>
      <c r="F4" s="117"/>
      <c r="G4" s="117"/>
      <c r="H4" s="117"/>
      <c r="I4" s="117"/>
      <c r="J4" s="117"/>
      <c r="K4" s="117"/>
      <c r="L4" s="118"/>
    </row>
    <row r="5" spans="1:218" ht="15.75" customHeight="1">
      <c r="A5" s="103" t="s">
        <v>1</v>
      </c>
      <c r="B5" s="104" t="s">
        <v>2</v>
      </c>
      <c r="C5" s="106" t="s">
        <v>45</v>
      </c>
      <c r="D5" s="106"/>
      <c r="E5" s="106"/>
      <c r="F5" s="106"/>
      <c r="G5" s="106"/>
      <c r="H5" s="106" t="s">
        <v>46</v>
      </c>
      <c r="I5" s="106"/>
      <c r="J5" s="106"/>
      <c r="K5" s="106"/>
      <c r="L5" s="107"/>
    </row>
    <row r="6" spans="1:218">
      <c r="A6" s="103"/>
      <c r="B6" s="105"/>
      <c r="C6" s="7" t="s">
        <v>3</v>
      </c>
      <c r="D6" s="7" t="s">
        <v>4</v>
      </c>
      <c r="E6" s="8" t="s">
        <v>5</v>
      </c>
      <c r="F6" s="8" t="s">
        <v>6</v>
      </c>
      <c r="G6" s="7" t="s">
        <v>7</v>
      </c>
      <c r="H6" s="7" t="s">
        <v>3</v>
      </c>
      <c r="I6" s="7" t="s">
        <v>4</v>
      </c>
      <c r="J6" s="8" t="s">
        <v>5</v>
      </c>
      <c r="K6" s="8" t="s">
        <v>6</v>
      </c>
      <c r="L6" s="9" t="s">
        <v>7</v>
      </c>
    </row>
    <row r="7" spans="1:218" s="12" customFormat="1">
      <c r="A7" s="10">
        <v>1</v>
      </c>
      <c r="B7" s="11">
        <v>2</v>
      </c>
      <c r="C7" s="46">
        <f t="shared" ref="C7:L7" si="0">B7+1</f>
        <v>3</v>
      </c>
      <c r="D7" s="46">
        <f t="shared" si="0"/>
        <v>4</v>
      </c>
      <c r="E7" s="46">
        <f t="shared" si="0"/>
        <v>5</v>
      </c>
      <c r="F7" s="46">
        <f t="shared" si="0"/>
        <v>6</v>
      </c>
      <c r="G7" s="46">
        <f t="shared" si="0"/>
        <v>7</v>
      </c>
      <c r="H7" s="46">
        <f t="shared" si="0"/>
        <v>8</v>
      </c>
      <c r="I7" s="46">
        <f t="shared" si="0"/>
        <v>9</v>
      </c>
      <c r="J7" s="46">
        <f t="shared" si="0"/>
        <v>10</v>
      </c>
      <c r="K7" s="46">
        <f t="shared" si="0"/>
        <v>11</v>
      </c>
      <c r="L7" s="47">
        <f t="shared" si="0"/>
        <v>12</v>
      </c>
    </row>
    <row r="8" spans="1:218" s="14" customFormat="1">
      <c r="A8" s="44">
        <v>1</v>
      </c>
      <c r="B8" s="67" t="s">
        <v>8</v>
      </c>
      <c r="C8" s="87">
        <f>C9+C10+C11+C12</f>
        <v>69.857426572999998</v>
      </c>
      <c r="D8" s="87">
        <f>D9+D10+D11+D12</f>
        <v>0</v>
      </c>
      <c r="E8" s="87">
        <f t="shared" ref="E8:G8" si="1">E9+E10+E11+E12</f>
        <v>0</v>
      </c>
      <c r="F8" s="87">
        <f>F9+F10+F11+F12</f>
        <v>27.567133281</v>
      </c>
      <c r="G8" s="87">
        <f t="shared" si="1"/>
        <v>42.290293292000008</v>
      </c>
      <c r="H8" s="87">
        <f>SUM(I8:L8)</f>
        <v>23.285808857666666</v>
      </c>
      <c r="I8" s="87">
        <f>I9+I10+I11+I12</f>
        <v>0</v>
      </c>
      <c r="J8" s="87">
        <f t="shared" ref="J8:L8" si="2">J9+J10+J11+J12</f>
        <v>0</v>
      </c>
      <c r="K8" s="87">
        <f t="shared" si="2"/>
        <v>9.1890444269999989</v>
      </c>
      <c r="L8" s="88">
        <f t="shared" si="2"/>
        <v>14.096764430666667</v>
      </c>
      <c r="M8" s="74"/>
      <c r="N8" s="74"/>
      <c r="O8" s="74"/>
      <c r="P8" s="74"/>
      <c r="Q8" s="74"/>
      <c r="R8" s="74"/>
      <c r="S8" s="74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</row>
    <row r="9" spans="1:218" s="16" customFormat="1">
      <c r="A9" s="15" t="s">
        <v>9</v>
      </c>
      <c r="B9" s="68" t="s">
        <v>10</v>
      </c>
      <c r="C9" s="89">
        <f t="shared" ref="C9:C12" si="3">SUM(D9:G9)</f>
        <v>64.141009573000005</v>
      </c>
      <c r="D9" s="89"/>
      <c r="E9" s="89"/>
      <c r="F9" s="89">
        <v>25.457377280999999</v>
      </c>
      <c r="G9" s="89">
        <f>38.463237292+0.220395</f>
        <v>38.683632292000006</v>
      </c>
      <c r="H9" s="89">
        <f t="shared" ref="H9:H12" si="4">SUM(I9:L9)</f>
        <v>21.380336524333334</v>
      </c>
      <c r="I9" s="89"/>
      <c r="J9" s="89"/>
      <c r="K9" s="89">
        <f>F9/3000*1000</f>
        <v>8.4857924269999998</v>
      </c>
      <c r="L9" s="90">
        <f>G9/3000*1000</f>
        <v>12.894544097333334</v>
      </c>
      <c r="M9" s="74"/>
      <c r="N9" s="74"/>
      <c r="O9" s="74"/>
      <c r="P9" s="74"/>
      <c r="Q9" s="74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</row>
    <row r="10" spans="1:218" s="16" customFormat="1">
      <c r="A10" s="15" t="s">
        <v>11</v>
      </c>
      <c r="B10" s="68" t="s">
        <v>12</v>
      </c>
      <c r="C10" s="89">
        <f t="shared" si="3"/>
        <v>0</v>
      </c>
      <c r="D10" s="89"/>
      <c r="E10" s="89"/>
      <c r="F10" s="89">
        <v>0</v>
      </c>
      <c r="G10" s="89">
        <v>0</v>
      </c>
      <c r="H10" s="89">
        <f t="shared" si="4"/>
        <v>0</v>
      </c>
      <c r="I10" s="89"/>
      <c r="J10" s="89"/>
      <c r="K10" s="89"/>
      <c r="L10" s="90">
        <f>G10/3000*1000</f>
        <v>0</v>
      </c>
      <c r="M10" s="74"/>
      <c r="N10" s="74"/>
      <c r="O10" s="74"/>
      <c r="P10" s="74"/>
      <c r="Q10" s="74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</row>
    <row r="11" spans="1:218" s="16" customFormat="1">
      <c r="A11" s="15" t="s">
        <v>13</v>
      </c>
      <c r="B11" s="68" t="s">
        <v>14</v>
      </c>
      <c r="C11" s="89">
        <f t="shared" si="3"/>
        <v>5.7164169999999999</v>
      </c>
      <c r="D11" s="89"/>
      <c r="E11" s="89"/>
      <c r="F11" s="89">
        <v>2.109756</v>
      </c>
      <c r="G11" s="89">
        <v>3.6066609999999999</v>
      </c>
      <c r="H11" s="89">
        <f t="shared" si="4"/>
        <v>1.9054723333333332</v>
      </c>
      <c r="I11" s="89"/>
      <c r="J11" s="89"/>
      <c r="K11" s="89">
        <f>F11/3000*1000</f>
        <v>0.70325199999999999</v>
      </c>
      <c r="L11" s="90">
        <f>G11/3000*1000</f>
        <v>1.2022203333333332</v>
      </c>
      <c r="M11" s="74"/>
      <c r="N11" s="74"/>
      <c r="O11" s="74"/>
      <c r="P11" s="74"/>
      <c r="Q11" s="74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</row>
    <row r="12" spans="1:218" s="19" customFormat="1">
      <c r="A12" s="15" t="s">
        <v>15</v>
      </c>
      <c r="B12" s="68" t="s">
        <v>16</v>
      </c>
      <c r="C12" s="89">
        <f t="shared" si="3"/>
        <v>0</v>
      </c>
      <c r="D12" s="89"/>
      <c r="E12" s="89"/>
      <c r="F12" s="89"/>
      <c r="G12" s="89"/>
      <c r="H12" s="89">
        <f t="shared" si="4"/>
        <v>0</v>
      </c>
      <c r="I12" s="89"/>
      <c r="J12" s="89"/>
      <c r="K12" s="89"/>
      <c r="L12" s="90"/>
      <c r="M12" s="74"/>
      <c r="N12" s="74"/>
      <c r="O12" s="74"/>
      <c r="P12" s="74"/>
      <c r="Q12" s="74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</row>
    <row r="13" spans="1:218" s="23" customFormat="1" ht="37.5" customHeight="1">
      <c r="A13" s="36" t="s">
        <v>17</v>
      </c>
      <c r="B13" s="37" t="s">
        <v>20</v>
      </c>
      <c r="C13" s="91">
        <f t="shared" ref="C13:C35" si="5">D13+E13+F13+G13</f>
        <v>63.249218029000005</v>
      </c>
      <c r="D13" s="91">
        <f>D14+D30</f>
        <v>0</v>
      </c>
      <c r="E13" s="91">
        <f>E14+E30</f>
        <v>0</v>
      </c>
      <c r="F13" s="91">
        <f>F14+F30</f>
        <v>0</v>
      </c>
      <c r="G13" s="91">
        <f>G14+G30</f>
        <v>63.249218029000005</v>
      </c>
      <c r="H13" s="91">
        <f t="shared" ref="H13:H35" si="6">I13+J13+K13+L13</f>
        <v>21.083072676333337</v>
      </c>
      <c r="I13" s="91">
        <f>I14+I30</f>
        <v>0</v>
      </c>
      <c r="J13" s="91">
        <f>J14+J30</f>
        <v>0</v>
      </c>
      <c r="K13" s="91">
        <f>K14+K30</f>
        <v>0</v>
      </c>
      <c r="L13" s="91">
        <f>L14+L30</f>
        <v>21.083072676333337</v>
      </c>
      <c r="M13" s="82"/>
      <c r="N13" s="24"/>
      <c r="O13" s="24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</row>
    <row r="14" spans="1:218" s="25" customFormat="1">
      <c r="A14" s="38" t="s">
        <v>18</v>
      </c>
      <c r="B14" s="69" t="s">
        <v>30</v>
      </c>
      <c r="C14" s="91">
        <f>D14+E14+F14+G14</f>
        <v>63.249218029000005</v>
      </c>
      <c r="D14" s="91">
        <f>D15+D20+D25</f>
        <v>0</v>
      </c>
      <c r="E14" s="91">
        <f>E15+E20+E25</f>
        <v>0</v>
      </c>
      <c r="F14" s="91">
        <f>F15+F20+F25</f>
        <v>0</v>
      </c>
      <c r="G14" s="91">
        <f>G15+G20+G25</f>
        <v>63.249218029000005</v>
      </c>
      <c r="H14" s="91">
        <f t="shared" si="6"/>
        <v>21.083072676333337</v>
      </c>
      <c r="I14" s="91">
        <f>I15+I20+I25</f>
        <v>0</v>
      </c>
      <c r="J14" s="91">
        <f>J15+J20+J25</f>
        <v>0</v>
      </c>
      <c r="K14" s="91">
        <f>K15+K20+K25</f>
        <v>0</v>
      </c>
      <c r="L14" s="91">
        <f>L15+L20+L25</f>
        <v>21.083072676333337</v>
      </c>
      <c r="M14" s="83"/>
      <c r="N14" s="83"/>
      <c r="O14" s="24"/>
      <c r="P14" s="72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</row>
    <row r="15" spans="1:218" s="25" customFormat="1">
      <c r="A15" s="39" t="s">
        <v>28</v>
      </c>
      <c r="B15" s="40" t="s">
        <v>31</v>
      </c>
      <c r="C15" s="92">
        <f t="shared" si="5"/>
        <v>34.750169302000003</v>
      </c>
      <c r="D15" s="92">
        <f t="shared" ref="D15:E15" si="7">D16+D17</f>
        <v>0</v>
      </c>
      <c r="E15" s="92">
        <f t="shared" si="7"/>
        <v>0</v>
      </c>
      <c r="F15" s="92">
        <f>F16+F17</f>
        <v>0</v>
      </c>
      <c r="G15" s="92">
        <f>G16+G17</f>
        <v>34.750169302000003</v>
      </c>
      <c r="H15" s="92">
        <f t="shared" si="6"/>
        <v>11.583389767333335</v>
      </c>
      <c r="I15" s="92">
        <f>I16+I17</f>
        <v>0</v>
      </c>
      <c r="J15" s="92">
        <f>J16+J17</f>
        <v>0</v>
      </c>
      <c r="K15" s="92">
        <f>K16+K17</f>
        <v>0</v>
      </c>
      <c r="L15" s="90">
        <f>G15/3000*1000</f>
        <v>11.583389767333335</v>
      </c>
      <c r="M15" s="24"/>
      <c r="N15" s="72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</row>
    <row r="16" spans="1:218" s="25" customFormat="1">
      <c r="A16" s="41"/>
      <c r="B16" s="40" t="s">
        <v>21</v>
      </c>
      <c r="C16" s="93">
        <f t="shared" si="5"/>
        <v>15.990637905</v>
      </c>
      <c r="D16" s="94">
        <v>0</v>
      </c>
      <c r="E16" s="94">
        <v>0</v>
      </c>
      <c r="F16" s="94"/>
      <c r="G16" s="95">
        <f>15.921137905+0.0695</f>
        <v>15.990637905</v>
      </c>
      <c r="H16" s="93">
        <f t="shared" si="6"/>
        <v>5.3302126349999996</v>
      </c>
      <c r="I16" s="94">
        <v>0</v>
      </c>
      <c r="J16" s="94"/>
      <c r="K16" s="94"/>
      <c r="L16" s="90">
        <f>G16/3000*1000</f>
        <v>5.3302126349999996</v>
      </c>
      <c r="M16" s="24"/>
      <c r="N16" s="72"/>
      <c r="O16" s="24"/>
      <c r="P16" s="72"/>
      <c r="Q16" s="72"/>
      <c r="R16" s="72"/>
      <c r="S16" s="72">
        <f t="shared" ref="S16:U19" si="8">E16+E31</f>
        <v>0</v>
      </c>
      <c r="T16" s="72">
        <f t="shared" si="8"/>
        <v>0</v>
      </c>
      <c r="U16" s="72">
        <f t="shared" si="8"/>
        <v>15.990637905</v>
      </c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</row>
    <row r="17" spans="1:218" s="25" customFormat="1">
      <c r="A17" s="41"/>
      <c r="B17" s="70" t="s">
        <v>22</v>
      </c>
      <c r="C17" s="96">
        <f t="shared" si="5"/>
        <v>18.759531397</v>
      </c>
      <c r="D17" s="96">
        <f>D18+D19</f>
        <v>0</v>
      </c>
      <c r="E17" s="96">
        <f t="shared" ref="E17:F17" si="9">E18+E19</f>
        <v>0</v>
      </c>
      <c r="F17" s="96">
        <f t="shared" si="9"/>
        <v>0</v>
      </c>
      <c r="G17" s="96">
        <f>G18+G19</f>
        <v>18.759531397</v>
      </c>
      <c r="H17" s="96">
        <f t="shared" si="6"/>
        <v>6.2531771323333327</v>
      </c>
      <c r="I17" s="96">
        <f>I18+I19+I21</f>
        <v>0</v>
      </c>
      <c r="J17" s="96">
        <f>J18+J19+J21</f>
        <v>0</v>
      </c>
      <c r="K17" s="92">
        <f>K18+K19</f>
        <v>0</v>
      </c>
      <c r="L17" s="97">
        <f>L18+L19</f>
        <v>6.2531771323333327</v>
      </c>
      <c r="M17" s="24"/>
      <c r="N17" s="72"/>
      <c r="O17" s="24"/>
      <c r="P17" s="72"/>
      <c r="Q17" s="72"/>
      <c r="R17" s="72"/>
      <c r="S17" s="72">
        <f t="shared" si="8"/>
        <v>0</v>
      </c>
      <c r="T17" s="72">
        <f t="shared" si="8"/>
        <v>0</v>
      </c>
      <c r="U17" s="72">
        <f t="shared" si="8"/>
        <v>18.759531397</v>
      </c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</row>
    <row r="18" spans="1:218" s="25" customFormat="1">
      <c r="A18" s="42"/>
      <c r="B18" s="71" t="s">
        <v>32</v>
      </c>
      <c r="C18" s="98">
        <f t="shared" si="5"/>
        <v>13.125044734999999</v>
      </c>
      <c r="D18" s="94">
        <v>0</v>
      </c>
      <c r="E18" s="94">
        <v>0</v>
      </c>
      <c r="F18" s="94"/>
      <c r="G18" s="95">
        <f>10.66026729+1.733282086+0.661995359+0.0695</f>
        <v>13.125044734999999</v>
      </c>
      <c r="H18" s="98">
        <f t="shared" si="6"/>
        <v>4.3750149116666668</v>
      </c>
      <c r="I18" s="94">
        <v>0</v>
      </c>
      <c r="J18" s="94">
        <v>0</v>
      </c>
      <c r="K18" s="94"/>
      <c r="L18" s="90">
        <f t="shared" ref="L18:L19" si="10">G18/3000*1000</f>
        <v>4.3750149116666668</v>
      </c>
      <c r="M18" s="24"/>
      <c r="N18" s="72"/>
      <c r="O18" s="24"/>
      <c r="P18" s="72"/>
      <c r="Q18" s="72"/>
      <c r="R18" s="72"/>
      <c r="S18" s="72">
        <f t="shared" si="8"/>
        <v>0</v>
      </c>
      <c r="T18" s="72">
        <f t="shared" si="8"/>
        <v>0</v>
      </c>
      <c r="U18" s="72">
        <f t="shared" si="8"/>
        <v>13.125044734999999</v>
      </c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</row>
    <row r="19" spans="1:218" s="25" customFormat="1">
      <c r="A19" s="42"/>
      <c r="B19" s="71" t="s">
        <v>33</v>
      </c>
      <c r="C19" s="98">
        <f t="shared" si="5"/>
        <v>5.6344866619999996</v>
      </c>
      <c r="D19" s="94">
        <v>0</v>
      </c>
      <c r="E19" s="94">
        <v>0</v>
      </c>
      <c r="F19" s="94"/>
      <c r="G19" s="95">
        <f>4.691186224+0.943300438</f>
        <v>5.6344866619999996</v>
      </c>
      <c r="H19" s="98">
        <f t="shared" si="6"/>
        <v>1.8781622206666664</v>
      </c>
      <c r="I19" s="94">
        <v>0</v>
      </c>
      <c r="J19" s="94">
        <v>0</v>
      </c>
      <c r="K19" s="94"/>
      <c r="L19" s="90">
        <f t="shared" si="10"/>
        <v>1.8781622206666664</v>
      </c>
      <c r="M19" s="24"/>
      <c r="N19" s="72"/>
      <c r="O19" s="24"/>
      <c r="P19" s="72"/>
      <c r="Q19" s="72"/>
      <c r="R19" s="72"/>
      <c r="S19" s="72">
        <f t="shared" si="8"/>
        <v>0</v>
      </c>
      <c r="T19" s="72">
        <f t="shared" si="8"/>
        <v>0</v>
      </c>
      <c r="U19" s="72">
        <f t="shared" si="8"/>
        <v>5.6344866619999996</v>
      </c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</row>
    <row r="20" spans="1:218" s="25" customFormat="1" ht="50.25" customHeight="1">
      <c r="A20" s="38" t="s">
        <v>29</v>
      </c>
      <c r="B20" s="43" t="s">
        <v>34</v>
      </c>
      <c r="C20" s="91">
        <f t="shared" si="5"/>
        <v>28.239096742000001</v>
      </c>
      <c r="D20" s="91">
        <f>D21+D22</f>
        <v>0</v>
      </c>
      <c r="E20" s="91">
        <f>E21+E22</f>
        <v>0</v>
      </c>
      <c r="F20" s="91">
        <f>F21+F22</f>
        <v>0</v>
      </c>
      <c r="G20" s="91">
        <f>G21+G22</f>
        <v>28.239096742000001</v>
      </c>
      <c r="H20" s="91">
        <f t="shared" si="6"/>
        <v>9.4130322473333337</v>
      </c>
      <c r="I20" s="91">
        <f>I21+I22</f>
        <v>0</v>
      </c>
      <c r="J20" s="91">
        <f>J21+J22</f>
        <v>0</v>
      </c>
      <c r="K20" s="91">
        <f>K21+K22</f>
        <v>0</v>
      </c>
      <c r="L20" s="91">
        <f>L21+L22</f>
        <v>9.4130322473333337</v>
      </c>
      <c r="M20" s="24"/>
      <c r="N20" s="72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</row>
    <row r="21" spans="1:218" s="25" customFormat="1">
      <c r="A21" s="41"/>
      <c r="B21" s="40" t="s">
        <v>21</v>
      </c>
      <c r="C21" s="93">
        <f t="shared" si="5"/>
        <v>7.094273802</v>
      </c>
      <c r="D21" s="94">
        <v>0</v>
      </c>
      <c r="E21" s="94">
        <v>0</v>
      </c>
      <c r="F21" s="94"/>
      <c r="G21" s="95">
        <v>7.094273802</v>
      </c>
      <c r="H21" s="93">
        <f t="shared" si="6"/>
        <v>2.364757934</v>
      </c>
      <c r="I21" s="94">
        <v>0</v>
      </c>
      <c r="J21" s="94">
        <v>0</v>
      </c>
      <c r="K21" s="94"/>
      <c r="L21" s="90">
        <f>G21/3000*1000</f>
        <v>2.364757934</v>
      </c>
      <c r="M21" s="24"/>
      <c r="N21" s="72"/>
      <c r="O21" s="24"/>
      <c r="P21" s="24"/>
      <c r="Q21" s="72"/>
      <c r="R21" s="72"/>
      <c r="S21" s="72" t="e">
        <f>E21+E26+#REF!</f>
        <v>#REF!</v>
      </c>
      <c r="T21" s="72" t="e">
        <f>F21+F26+#REF!</f>
        <v>#REF!</v>
      </c>
      <c r="U21" s="72" t="e">
        <f>G21+G26+#REF!</f>
        <v>#REF!</v>
      </c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</row>
    <row r="22" spans="1:218" s="25" customFormat="1">
      <c r="A22" s="41"/>
      <c r="B22" s="70" t="s">
        <v>22</v>
      </c>
      <c r="C22" s="96">
        <f t="shared" si="5"/>
        <v>21.144822940000001</v>
      </c>
      <c r="D22" s="96">
        <f>D23+D24</f>
        <v>0</v>
      </c>
      <c r="E22" s="96">
        <f t="shared" ref="E22:G22" si="11">E23+E24</f>
        <v>0</v>
      </c>
      <c r="F22" s="96">
        <f t="shared" si="11"/>
        <v>0</v>
      </c>
      <c r="G22" s="96">
        <f t="shared" si="11"/>
        <v>21.144822940000001</v>
      </c>
      <c r="H22" s="96">
        <f t="shared" si="6"/>
        <v>7.0482743133333337</v>
      </c>
      <c r="I22" s="96">
        <f>I23+I24+I26</f>
        <v>0</v>
      </c>
      <c r="J22" s="96">
        <f>J23+J24+J26</f>
        <v>0</v>
      </c>
      <c r="K22" s="92">
        <f>K23+K24</f>
        <v>0</v>
      </c>
      <c r="L22" s="90">
        <f>G22/3000*1000</f>
        <v>7.0482743133333337</v>
      </c>
      <c r="M22" s="24"/>
      <c r="N22" s="72"/>
      <c r="O22" s="24"/>
      <c r="P22" s="24"/>
      <c r="Q22" s="72"/>
      <c r="R22" s="72"/>
      <c r="S22" s="72" t="e">
        <f>E22+E27+#REF!</f>
        <v>#REF!</v>
      </c>
      <c r="T22" s="72" t="e">
        <f>F22+F27+#REF!</f>
        <v>#REF!</v>
      </c>
      <c r="U22" s="72" t="e">
        <f>G22+G27+#REF!</f>
        <v>#REF!</v>
      </c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</row>
    <row r="23" spans="1:218" s="25" customFormat="1">
      <c r="A23" s="42"/>
      <c r="B23" s="71" t="s">
        <v>32</v>
      </c>
      <c r="C23" s="98">
        <f t="shared" si="5"/>
        <v>14.814809231</v>
      </c>
      <c r="D23" s="94">
        <v>0</v>
      </c>
      <c r="E23" s="94">
        <v>0</v>
      </c>
      <c r="F23" s="94"/>
      <c r="G23" s="95">
        <f>13.366442584+1.586364647-0.137998</f>
        <v>14.814809231</v>
      </c>
      <c r="H23" s="98">
        <f t="shared" si="6"/>
        <v>4.9382697436666669</v>
      </c>
      <c r="I23" s="94">
        <v>0</v>
      </c>
      <c r="J23" s="94">
        <v>0</v>
      </c>
      <c r="K23" s="94"/>
      <c r="L23" s="90">
        <f t="shared" ref="L23" si="12">G23/3000*1000</f>
        <v>4.9382697436666669</v>
      </c>
      <c r="M23" s="26"/>
      <c r="N23" s="72"/>
      <c r="O23" s="24"/>
      <c r="P23" s="24"/>
      <c r="Q23" s="72"/>
      <c r="R23" s="72"/>
      <c r="S23" s="72" t="e">
        <f>E23+E28+#REF!</f>
        <v>#REF!</v>
      </c>
      <c r="T23" s="72" t="e">
        <f>F23+F28+#REF!</f>
        <v>#REF!</v>
      </c>
      <c r="U23" s="72" t="e">
        <f>G23+G28+#REF!</f>
        <v>#REF!</v>
      </c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</row>
    <row r="24" spans="1:218" s="25" customFormat="1">
      <c r="A24" s="42"/>
      <c r="B24" s="71" t="s">
        <v>33</v>
      </c>
      <c r="C24" s="98">
        <f t="shared" si="5"/>
        <v>6.3300137090000002</v>
      </c>
      <c r="D24" s="94">
        <v>0</v>
      </c>
      <c r="E24" s="94">
        <v>0</v>
      </c>
      <c r="F24" s="94"/>
      <c r="G24" s="95">
        <f>5.650143499+0.67987021</f>
        <v>6.3300137090000002</v>
      </c>
      <c r="H24" s="98">
        <f>I24+J24+K24+L24</f>
        <v>2.1100045696666667</v>
      </c>
      <c r="I24" s="94">
        <v>0</v>
      </c>
      <c r="J24" s="94">
        <v>0</v>
      </c>
      <c r="K24" s="94"/>
      <c r="L24" s="90">
        <f>G24/3000*1000</f>
        <v>2.1100045696666667</v>
      </c>
      <c r="M24" s="24"/>
      <c r="N24" s="72"/>
      <c r="O24" s="24"/>
      <c r="P24" s="24"/>
      <c r="Q24" s="72"/>
      <c r="R24" s="72"/>
      <c r="S24" s="72" t="e">
        <f>E24+E29+#REF!</f>
        <v>#REF!</v>
      </c>
      <c r="T24" s="72" t="e">
        <f>F24+F29+#REF!</f>
        <v>#REF!</v>
      </c>
      <c r="U24" s="72" t="e">
        <f>G24+G29+#REF!</f>
        <v>#REF!</v>
      </c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</row>
    <row r="25" spans="1:218" s="27" customFormat="1">
      <c r="A25" s="38" t="s">
        <v>35</v>
      </c>
      <c r="B25" s="43" t="s">
        <v>36</v>
      </c>
      <c r="C25" s="91">
        <f t="shared" si="5"/>
        <v>0.259951985</v>
      </c>
      <c r="D25" s="91">
        <f>D26+D27</f>
        <v>0</v>
      </c>
      <c r="E25" s="91">
        <f>E26+E27</f>
        <v>0</v>
      </c>
      <c r="F25" s="91">
        <f>F26+F27</f>
        <v>0</v>
      </c>
      <c r="G25" s="91">
        <f>G26+G27</f>
        <v>0.259951985</v>
      </c>
      <c r="H25" s="91">
        <f t="shared" ref="H25:H29" si="13">I25+J25+K25+L25</f>
        <v>8.6650661666666656E-2</v>
      </c>
      <c r="I25" s="91">
        <f>I26+I27</f>
        <v>0</v>
      </c>
      <c r="J25" s="91">
        <f>J26+J27</f>
        <v>0</v>
      </c>
      <c r="K25" s="91">
        <f>K26+K27</f>
        <v>0</v>
      </c>
      <c r="L25" s="91">
        <f>L26+L27</f>
        <v>8.6650661666666656E-2</v>
      </c>
      <c r="M25" s="26"/>
      <c r="N25" s="72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</row>
    <row r="26" spans="1:218" s="25" customFormat="1">
      <c r="A26" s="41"/>
      <c r="B26" s="40" t="s">
        <v>21</v>
      </c>
      <c r="C26" s="93">
        <f t="shared" si="5"/>
        <v>0.13257563999999999</v>
      </c>
      <c r="D26" s="94">
        <v>0</v>
      </c>
      <c r="E26" s="94">
        <v>0</v>
      </c>
      <c r="F26" s="94"/>
      <c r="G26" s="95">
        <v>0.13257563999999999</v>
      </c>
      <c r="H26" s="93">
        <f t="shared" si="13"/>
        <v>4.4191879999999996E-2</v>
      </c>
      <c r="I26" s="94">
        <v>0</v>
      </c>
      <c r="J26" s="94">
        <v>0</v>
      </c>
      <c r="K26" s="94"/>
      <c r="L26" s="90">
        <f>G26/3000*1000</f>
        <v>4.4191879999999996E-2</v>
      </c>
      <c r="M26" s="24"/>
      <c r="N26" s="72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</row>
    <row r="27" spans="1:218" s="25" customFormat="1">
      <c r="A27" s="41"/>
      <c r="B27" s="40" t="s">
        <v>37</v>
      </c>
      <c r="C27" s="96">
        <f t="shared" si="5"/>
        <v>0.127376345</v>
      </c>
      <c r="D27" s="96">
        <f>D28+D29</f>
        <v>0</v>
      </c>
      <c r="E27" s="96">
        <f t="shared" ref="E27:G27" si="14">E28+E29</f>
        <v>0</v>
      </c>
      <c r="F27" s="96">
        <f t="shared" si="14"/>
        <v>0</v>
      </c>
      <c r="G27" s="96">
        <f t="shared" si="14"/>
        <v>0.127376345</v>
      </c>
      <c r="H27" s="96">
        <f t="shared" si="13"/>
        <v>4.2458781666666667E-2</v>
      </c>
      <c r="I27" s="96">
        <f>I28+I29+I31</f>
        <v>0</v>
      </c>
      <c r="J27" s="96">
        <f>J28+J29+J31</f>
        <v>0</v>
      </c>
      <c r="K27" s="92">
        <f>K28+K29</f>
        <v>0</v>
      </c>
      <c r="L27" s="97">
        <f>L28+L29</f>
        <v>4.2458781666666667E-2</v>
      </c>
      <c r="M27" s="24"/>
      <c r="N27" s="72"/>
      <c r="O27" s="24"/>
      <c r="P27" s="24"/>
      <c r="Q27" s="72"/>
      <c r="R27" s="72"/>
      <c r="S27" s="72" t="e">
        <f>S16+S17+S21+S22</f>
        <v>#REF!</v>
      </c>
      <c r="T27" s="72" t="e">
        <f>T16+T17+T21+T22</f>
        <v>#REF!</v>
      </c>
      <c r="U27" s="72" t="e">
        <f>U16+U17+U21+U22</f>
        <v>#REF!</v>
      </c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</row>
    <row r="28" spans="1:218" s="27" customFormat="1">
      <c r="A28" s="42"/>
      <c r="B28" s="71" t="s">
        <v>32</v>
      </c>
      <c r="C28" s="98">
        <f t="shared" si="5"/>
        <v>8.0585000000000004E-2</v>
      </c>
      <c r="D28" s="94">
        <v>0</v>
      </c>
      <c r="E28" s="94">
        <v>0</v>
      </c>
      <c r="F28" s="94"/>
      <c r="G28" s="95">
        <v>8.0585000000000004E-2</v>
      </c>
      <c r="H28" s="98">
        <f t="shared" si="13"/>
        <v>2.6861666666666666E-2</v>
      </c>
      <c r="I28" s="94">
        <v>0</v>
      </c>
      <c r="J28" s="94">
        <v>0</v>
      </c>
      <c r="K28" s="94"/>
      <c r="L28" s="90">
        <f t="shared" ref="L28:L29" si="15">G28/3000*1000</f>
        <v>2.6861666666666666E-2</v>
      </c>
      <c r="M28" s="26"/>
      <c r="N28" s="72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</row>
    <row r="29" spans="1:218" s="25" customFormat="1">
      <c r="A29" s="42"/>
      <c r="B29" s="71" t="s">
        <v>33</v>
      </c>
      <c r="C29" s="98">
        <f t="shared" si="5"/>
        <v>4.6791344999999998E-2</v>
      </c>
      <c r="D29" s="94">
        <v>0</v>
      </c>
      <c r="E29" s="94">
        <v>0</v>
      </c>
      <c r="F29" s="94"/>
      <c r="G29" s="95">
        <f>0.034998109+0.011793236</f>
        <v>4.6791344999999998E-2</v>
      </c>
      <c r="H29" s="98">
        <f t="shared" si="13"/>
        <v>1.5597114999999998E-2</v>
      </c>
      <c r="I29" s="94">
        <v>0</v>
      </c>
      <c r="J29" s="94">
        <v>0</v>
      </c>
      <c r="K29" s="94"/>
      <c r="L29" s="90">
        <f t="shared" si="15"/>
        <v>1.5597114999999998E-2</v>
      </c>
      <c r="M29" s="24"/>
      <c r="N29" s="72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</row>
    <row r="30" spans="1:218" s="25" customFormat="1">
      <c r="A30" s="38" t="s">
        <v>19</v>
      </c>
      <c r="B30" s="43" t="s">
        <v>47</v>
      </c>
      <c r="C30" s="91">
        <f t="shared" si="5"/>
        <v>0</v>
      </c>
      <c r="D30" s="91">
        <f>D31+D32</f>
        <v>0</v>
      </c>
      <c r="E30" s="91">
        <f>E31+E32</f>
        <v>0</v>
      </c>
      <c r="F30" s="91">
        <f>F31+F32</f>
        <v>0</v>
      </c>
      <c r="G30" s="91">
        <f>G31+G32</f>
        <v>0</v>
      </c>
      <c r="H30" s="91">
        <f t="shared" si="6"/>
        <v>0</v>
      </c>
      <c r="I30" s="91">
        <f>I31+I32</f>
        <v>0</v>
      </c>
      <c r="J30" s="91">
        <f>J31+J32</f>
        <v>0</v>
      </c>
      <c r="K30" s="91">
        <f>K31+K32</f>
        <v>0</v>
      </c>
      <c r="L30" s="91">
        <f>L31+L32</f>
        <v>0</v>
      </c>
      <c r="M30" s="24"/>
      <c r="N30" s="72"/>
      <c r="O30" s="24"/>
      <c r="P30" s="24"/>
      <c r="Q30" s="72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</row>
    <row r="31" spans="1:218" s="25" customFormat="1">
      <c r="A31" s="41" t="s">
        <v>38</v>
      </c>
      <c r="B31" s="40" t="s">
        <v>21</v>
      </c>
      <c r="C31" s="93">
        <f>D31+E31+F31+G31</f>
        <v>0</v>
      </c>
      <c r="D31" s="94">
        <v>0</v>
      </c>
      <c r="E31" s="94">
        <v>0</v>
      </c>
      <c r="F31" s="94"/>
      <c r="G31" s="94"/>
      <c r="H31" s="93">
        <f t="shared" si="6"/>
        <v>0</v>
      </c>
      <c r="I31" s="94">
        <v>0</v>
      </c>
      <c r="J31" s="94">
        <v>0</v>
      </c>
      <c r="K31" s="94"/>
      <c r="L31" s="90">
        <f>G31/3000*1000</f>
        <v>0</v>
      </c>
      <c r="M31" s="24"/>
      <c r="N31" s="72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</row>
    <row r="32" spans="1:218" s="30" customFormat="1">
      <c r="A32" s="41" t="s">
        <v>39</v>
      </c>
      <c r="B32" s="40" t="s">
        <v>37</v>
      </c>
      <c r="C32" s="96">
        <f t="shared" si="5"/>
        <v>0</v>
      </c>
      <c r="D32" s="96">
        <f>D33+D34</f>
        <v>0</v>
      </c>
      <c r="E32" s="96">
        <f t="shared" ref="E32:G32" si="16">E33+E34</f>
        <v>0</v>
      </c>
      <c r="F32" s="96">
        <f t="shared" si="16"/>
        <v>0</v>
      </c>
      <c r="G32" s="96">
        <f t="shared" si="16"/>
        <v>0</v>
      </c>
      <c r="H32" s="96">
        <f t="shared" si="6"/>
        <v>0</v>
      </c>
      <c r="I32" s="96">
        <f>I33+I34</f>
        <v>0</v>
      </c>
      <c r="J32" s="96">
        <f t="shared" ref="J32:L32" si="17">J33+J34</f>
        <v>0</v>
      </c>
      <c r="K32" s="92">
        <f t="shared" si="17"/>
        <v>0</v>
      </c>
      <c r="L32" s="92">
        <f t="shared" si="17"/>
        <v>0</v>
      </c>
      <c r="M32" s="13"/>
      <c r="N32" s="72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</row>
    <row r="33" spans="1:218" s="21" customFormat="1">
      <c r="A33" s="42"/>
      <c r="B33" s="71" t="s">
        <v>32</v>
      </c>
      <c r="C33" s="98">
        <f t="shared" si="5"/>
        <v>0</v>
      </c>
      <c r="D33" s="94">
        <v>0</v>
      </c>
      <c r="E33" s="94">
        <v>0</v>
      </c>
      <c r="F33" s="94"/>
      <c r="G33" s="94"/>
      <c r="H33" s="98">
        <f t="shared" si="6"/>
        <v>0</v>
      </c>
      <c r="I33" s="94">
        <v>0</v>
      </c>
      <c r="J33" s="94">
        <v>0</v>
      </c>
      <c r="K33" s="94"/>
      <c r="L33" s="90">
        <f t="shared" ref="L33:L34" si="18">G33/3000*1000</f>
        <v>0</v>
      </c>
      <c r="M33" s="24"/>
      <c r="N33" s="72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</row>
    <row r="34" spans="1:218" s="21" customFormat="1">
      <c r="A34" s="42"/>
      <c r="B34" s="71" t="s">
        <v>33</v>
      </c>
      <c r="C34" s="98">
        <f t="shared" si="5"/>
        <v>0</v>
      </c>
      <c r="D34" s="94">
        <v>0</v>
      </c>
      <c r="E34" s="94">
        <v>0</v>
      </c>
      <c r="F34" s="94"/>
      <c r="G34" s="94"/>
      <c r="H34" s="98">
        <f t="shared" si="6"/>
        <v>0</v>
      </c>
      <c r="I34" s="94">
        <v>0</v>
      </c>
      <c r="J34" s="94">
        <v>0</v>
      </c>
      <c r="K34" s="94"/>
      <c r="L34" s="90">
        <f t="shared" si="18"/>
        <v>0</v>
      </c>
      <c r="M34" s="24"/>
      <c r="N34" s="72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</row>
    <row r="35" spans="1:218">
      <c r="A35" s="28">
        <v>5</v>
      </c>
      <c r="B35" s="29" t="s">
        <v>25</v>
      </c>
      <c r="C35" s="99">
        <f t="shared" si="5"/>
        <v>133.10664460200002</v>
      </c>
      <c r="D35" s="99">
        <f>SUM(D36:D40)</f>
        <v>0</v>
      </c>
      <c r="E35" s="99">
        <f>SUM(E36:E40)</f>
        <v>0</v>
      </c>
      <c r="F35" s="99">
        <f>SUM(F36:F40)</f>
        <v>27.567133281</v>
      </c>
      <c r="G35" s="99">
        <f>SUM(G36:G40)</f>
        <v>105.53951132100002</v>
      </c>
      <c r="H35" s="99">
        <f t="shared" si="6"/>
        <v>44.368881534000003</v>
      </c>
      <c r="I35" s="99">
        <f>SUM(I36:I40)</f>
        <v>0</v>
      </c>
      <c r="J35" s="99">
        <f>SUM(J36:J40)</f>
        <v>0</v>
      </c>
      <c r="K35" s="99">
        <f>SUM(K36:K40)</f>
        <v>9.1890444269999989</v>
      </c>
      <c r="L35" s="100">
        <f>SUM(L36:L40)</f>
        <v>35.179837107000004</v>
      </c>
    </row>
    <row r="36" spans="1:218">
      <c r="A36" s="17"/>
      <c r="B36" s="68" t="s">
        <v>40</v>
      </c>
      <c r="C36" s="89">
        <f t="shared" ref="C36:C40" si="19">SUM(D36:G36)</f>
        <v>64.141009573000005</v>
      </c>
      <c r="D36" s="89">
        <f>D9</f>
        <v>0</v>
      </c>
      <c r="E36" s="89">
        <f t="shared" ref="E36:G36" si="20">E9</f>
        <v>0</v>
      </c>
      <c r="F36" s="89">
        <f t="shared" si="20"/>
        <v>25.457377280999999</v>
      </c>
      <c r="G36" s="89">
        <f t="shared" si="20"/>
        <v>38.683632292000006</v>
      </c>
      <c r="H36" s="54">
        <f>SUM(I36:L36)</f>
        <v>21.380336524333334</v>
      </c>
      <c r="I36" s="54">
        <f>I9</f>
        <v>0</v>
      </c>
      <c r="J36" s="54">
        <f t="shared" ref="J36:L36" si="21">J9</f>
        <v>0</v>
      </c>
      <c r="K36" s="54">
        <f t="shared" si="21"/>
        <v>8.4857924269999998</v>
      </c>
      <c r="L36" s="54">
        <f t="shared" si="21"/>
        <v>12.894544097333334</v>
      </c>
      <c r="N36" s="73"/>
      <c r="O36" s="73"/>
    </row>
    <row r="37" spans="1:218">
      <c r="A37" s="17"/>
      <c r="B37" s="68" t="s">
        <v>41</v>
      </c>
      <c r="C37" s="89">
        <f t="shared" si="19"/>
        <v>0</v>
      </c>
      <c r="D37" s="89">
        <f t="shared" ref="D37:G40" si="22">D10</f>
        <v>0</v>
      </c>
      <c r="E37" s="89">
        <f t="shared" si="22"/>
        <v>0</v>
      </c>
      <c r="F37" s="89">
        <f t="shared" si="22"/>
        <v>0</v>
      </c>
      <c r="G37" s="89">
        <f t="shared" si="22"/>
        <v>0</v>
      </c>
      <c r="H37" s="54">
        <f t="shared" ref="H37:H40" si="23">SUM(I37:L37)</f>
        <v>0</v>
      </c>
      <c r="I37" s="54">
        <f t="shared" ref="I37:L40" si="24">I10</f>
        <v>0</v>
      </c>
      <c r="J37" s="54">
        <f t="shared" si="24"/>
        <v>0</v>
      </c>
      <c r="K37" s="54">
        <f t="shared" si="24"/>
        <v>0</v>
      </c>
      <c r="L37" s="54">
        <f t="shared" si="24"/>
        <v>0</v>
      </c>
    </row>
    <row r="38" spans="1:218">
      <c r="A38" s="17"/>
      <c r="B38" s="68" t="s">
        <v>42</v>
      </c>
      <c r="C38" s="89">
        <f t="shared" si="19"/>
        <v>5.7164169999999999</v>
      </c>
      <c r="D38" s="89">
        <f t="shared" si="22"/>
        <v>0</v>
      </c>
      <c r="E38" s="89">
        <f t="shared" si="22"/>
        <v>0</v>
      </c>
      <c r="F38" s="89">
        <f t="shared" si="22"/>
        <v>2.109756</v>
      </c>
      <c r="G38" s="89">
        <f t="shared" si="22"/>
        <v>3.6066609999999999</v>
      </c>
      <c r="H38" s="54">
        <f t="shared" si="23"/>
        <v>1.9054723333333332</v>
      </c>
      <c r="I38" s="54">
        <f t="shared" si="24"/>
        <v>0</v>
      </c>
      <c r="J38" s="54">
        <f t="shared" si="24"/>
        <v>0</v>
      </c>
      <c r="K38" s="54">
        <f t="shared" si="24"/>
        <v>0.70325199999999999</v>
      </c>
      <c r="L38" s="54">
        <f t="shared" si="24"/>
        <v>1.2022203333333332</v>
      </c>
    </row>
    <row r="39" spans="1:218">
      <c r="A39" s="17"/>
      <c r="B39" s="68" t="s">
        <v>43</v>
      </c>
      <c r="C39" s="89">
        <f t="shared" si="19"/>
        <v>0</v>
      </c>
      <c r="D39" s="89">
        <f t="shared" si="22"/>
        <v>0</v>
      </c>
      <c r="E39" s="89">
        <f t="shared" si="22"/>
        <v>0</v>
      </c>
      <c r="F39" s="89">
        <f t="shared" si="22"/>
        <v>0</v>
      </c>
      <c r="G39" s="89">
        <f t="shared" si="22"/>
        <v>0</v>
      </c>
      <c r="H39" s="54">
        <f t="shared" si="23"/>
        <v>0</v>
      </c>
      <c r="I39" s="54">
        <f t="shared" si="24"/>
        <v>0</v>
      </c>
      <c r="J39" s="54">
        <f t="shared" si="24"/>
        <v>0</v>
      </c>
      <c r="K39" s="54">
        <f t="shared" si="24"/>
        <v>0</v>
      </c>
      <c r="L39" s="54">
        <f t="shared" si="24"/>
        <v>0</v>
      </c>
    </row>
    <row r="40" spans="1:218">
      <c r="A40" s="17"/>
      <c r="B40" s="68" t="s">
        <v>23</v>
      </c>
      <c r="C40" s="89">
        <f t="shared" si="19"/>
        <v>63.249218029000005</v>
      </c>
      <c r="D40" s="89">
        <f>D13</f>
        <v>0</v>
      </c>
      <c r="E40" s="89">
        <f t="shared" si="22"/>
        <v>0</v>
      </c>
      <c r="F40" s="89">
        <f t="shared" si="22"/>
        <v>0</v>
      </c>
      <c r="G40" s="89">
        <f t="shared" si="22"/>
        <v>63.249218029000005</v>
      </c>
      <c r="H40" s="54"/>
      <c r="I40" s="54">
        <f t="shared" si="24"/>
        <v>0</v>
      </c>
      <c r="J40" s="54">
        <f t="shared" si="24"/>
        <v>0</v>
      </c>
      <c r="K40" s="54">
        <f t="shared" si="24"/>
        <v>0</v>
      </c>
      <c r="L40" s="55">
        <f t="shared" si="24"/>
        <v>21.083072676333337</v>
      </c>
    </row>
    <row r="41" spans="1:218">
      <c r="A41" s="28" t="s">
        <v>24</v>
      </c>
      <c r="B41" s="29" t="s">
        <v>26</v>
      </c>
      <c r="C41" s="101">
        <f>E41+F41+G41</f>
        <v>29.546268000000001</v>
      </c>
      <c r="D41" s="101"/>
      <c r="E41" s="101">
        <v>1.3548929999999999</v>
      </c>
      <c r="F41" s="101">
        <v>5.6221930000000002</v>
      </c>
      <c r="G41" s="101">
        <v>22.569182000000001</v>
      </c>
      <c r="H41" s="120">
        <f t="shared" ref="H37:H41" si="25">SUM(I41:L41)</f>
        <v>9.8487559999999998</v>
      </c>
      <c r="I41" s="99"/>
      <c r="J41" s="121">
        <f t="shared" ref="J41:K41" si="26">E41/3000*1000</f>
        <v>0.45163099999999995</v>
      </c>
      <c r="K41" s="121">
        <f t="shared" si="26"/>
        <v>1.8740643333333333</v>
      </c>
      <c r="L41" s="121">
        <f>G41/3000*1000</f>
        <v>7.5230606666666668</v>
      </c>
    </row>
    <row r="42" spans="1:218" ht="16.5" thickBot="1">
      <c r="A42" s="45" t="s">
        <v>15</v>
      </c>
      <c r="B42" s="35" t="s">
        <v>27</v>
      </c>
      <c r="C42" s="85">
        <f>C41+C35</f>
        <v>162.65291260200001</v>
      </c>
      <c r="D42" s="85"/>
      <c r="E42" s="85"/>
      <c r="F42" s="85"/>
      <c r="G42" s="85"/>
      <c r="H42" s="85">
        <f>H35+H41</f>
        <v>54.217637534000005</v>
      </c>
      <c r="I42" s="85"/>
      <c r="J42" s="85">
        <f t="shared" ref="J42:L42" si="27">J35+J41</f>
        <v>0.45163099999999995</v>
      </c>
      <c r="K42" s="85">
        <f t="shared" si="27"/>
        <v>11.063108760333332</v>
      </c>
      <c r="L42" s="85">
        <f t="shared" si="27"/>
        <v>42.70289777366667</v>
      </c>
    </row>
    <row r="43" spans="1:218">
      <c r="A43" s="5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218">
      <c r="A44" s="5"/>
      <c r="B44" s="5"/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1:218" s="51" customFormat="1" ht="20.25">
      <c r="A45" s="48"/>
      <c r="B45" s="49"/>
      <c r="C45" s="108"/>
      <c r="D45" s="108"/>
      <c r="E45" s="108"/>
      <c r="F45" s="108"/>
      <c r="G45" s="50"/>
      <c r="H45" s="108"/>
      <c r="I45" s="108"/>
      <c r="J45" s="108"/>
      <c r="K45" s="108"/>
      <c r="L45" s="50"/>
      <c r="M45" s="102"/>
      <c r="N45" s="102"/>
      <c r="O45" s="102"/>
      <c r="P45" s="102"/>
      <c r="Q45" s="102"/>
    </row>
    <row r="46" spans="1:218">
      <c r="A46" s="5"/>
      <c r="B46" s="5"/>
      <c r="C46" s="31">
        <f>D43+E43+F43+G43</f>
        <v>0</v>
      </c>
      <c r="D46" s="31"/>
      <c r="E46" s="31"/>
      <c r="F46" s="31"/>
      <c r="G46" s="31"/>
      <c r="H46" s="31">
        <f>I43+J43+K43+L43</f>
        <v>0</v>
      </c>
      <c r="I46" s="31"/>
      <c r="J46" s="31"/>
      <c r="K46" s="31"/>
      <c r="L46" s="31"/>
    </row>
    <row r="47" spans="1:218">
      <c r="A47" s="5"/>
      <c r="B47" s="5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218">
      <c r="A48" s="5"/>
      <c r="B48" s="5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>
      <c r="A49" s="5"/>
      <c r="B49" s="5"/>
      <c r="C49" s="31"/>
      <c r="D49" s="31"/>
      <c r="E49" s="31"/>
      <c r="F49" s="31"/>
      <c r="G49" s="31"/>
      <c r="H49" s="31">
        <f>H42-H43</f>
        <v>54.217637534000005</v>
      </c>
      <c r="I49" s="31"/>
      <c r="J49" s="31"/>
      <c r="K49" s="31"/>
      <c r="L49" s="31"/>
    </row>
    <row r="50" spans="1:12">
      <c r="A50" s="5"/>
      <c r="B50" s="5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>
      <c r="A51" s="5"/>
      <c r="B51" s="5"/>
      <c r="C51" s="31" t="e">
        <f>C9+C10+C11+C12+C16+C18+C19+C21+C23+C24+C26+C28+C29+C31+C33+C34+#REF!+#REF!+#REF!+#REF!+#REF!+#REF!</f>
        <v>#REF!</v>
      </c>
      <c r="D51" s="31" t="e">
        <f>D9+D10+D11+D12+D16+D18+D19+D21+D23+D24+D26+D28+D29+D31+D33+D34+#REF!+#REF!+#REF!+#REF!+#REF!+#REF!</f>
        <v>#REF!</v>
      </c>
      <c r="E51" s="31" t="e">
        <f>E9+E10+E11+E12+E16+E18+E19+E21+E23+E24+E26+E28+E29+E31+E33+E34+#REF!+#REF!+#REF!+#REF!+#REF!+#REF!</f>
        <v>#REF!</v>
      </c>
      <c r="F51" s="31" t="e">
        <f>F9+F10+F11+F12+F16+F18+F19+F21+F23+F24+F26+F28+F29+F31+F33+F34+#REF!+#REF!+#REF!+#REF!+#REF!+#REF!</f>
        <v>#REF!</v>
      </c>
      <c r="G51" s="31" t="e">
        <f>G9+G10+G11+G12+G16+G18+G19+G21+G23+G24+G26+G28+G29+G31+G33+G34+#REF!+#REF!+#REF!+#REF!+#REF!+#REF!</f>
        <v>#REF!</v>
      </c>
      <c r="H51" s="76" t="e">
        <f>H9+H10+H11+H12+H16+H18+H19+H21+H23+H24+H26+H28+H29+H31+H33+H34+#REF!+#REF!+#REF!+#REF!+#REF!+#REF!</f>
        <v>#REF!</v>
      </c>
      <c r="I51" s="76" t="e">
        <f>I9+I10+I11+I12+I16+I18+I19+I21+I23+I24+I26+I28+I29+I31+I33+I34+#REF!+#REF!+#REF!+#REF!+#REF!+#REF!</f>
        <v>#REF!</v>
      </c>
      <c r="J51" s="76" t="e">
        <f>J9+J10+J11+J12+J16+J18+J19+J21+J23+J24+J26+J28+J29+J31+J33+J34+#REF!+#REF!+#REF!+#REF!+#REF!+#REF!</f>
        <v>#REF!</v>
      </c>
      <c r="K51" s="76" t="e">
        <f>K9+K10+K11+K12+K16+K18+K19+K21+K23+K24+K26+K28+K29+K31+K33+K34+#REF!+#REF!+#REF!+#REF!+#REF!+#REF!</f>
        <v>#REF!</v>
      </c>
      <c r="L51" s="31" t="e">
        <f>L9+L10+L11+L12+L16+L18+L19+L21+L23+L24+L26+L28+L29+L31+L33+L34+#REF!+#REF!+#REF!+#REF!+#REF!+#REF!</f>
        <v>#REF!</v>
      </c>
    </row>
    <row r="52" spans="1:12">
      <c r="A52" s="5"/>
      <c r="B52" s="5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>
      <c r="A53" s="5"/>
      <c r="B53" s="5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>
      <c r="A54" s="5"/>
      <c r="B54" s="5"/>
      <c r="C54" s="31"/>
      <c r="D54" s="31"/>
      <c r="E54" s="31"/>
      <c r="F54" s="31"/>
      <c r="G54" s="31"/>
      <c r="H54" s="31" t="e">
        <f>H35-H51</f>
        <v>#REF!</v>
      </c>
      <c r="I54" s="31" t="e">
        <f>I35-I51</f>
        <v>#REF!</v>
      </c>
      <c r="J54" s="31" t="e">
        <f>J35-J51</f>
        <v>#REF!</v>
      </c>
      <c r="K54" s="31" t="e">
        <f>K35-K51</f>
        <v>#REF!</v>
      </c>
      <c r="L54" s="31"/>
    </row>
    <row r="55" spans="1:12">
      <c r="A55" s="5"/>
      <c r="B55" s="5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>
      <c r="A56" s="5"/>
      <c r="B56" s="5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>
      <c r="A57" s="5"/>
      <c r="B57" s="5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>
      <c r="A58" s="5"/>
      <c r="B58" s="5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>
      <c r="A59" s="5"/>
      <c r="B59" s="5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>
      <c r="A60" s="5"/>
      <c r="B60" s="5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>
      <c r="A61" s="5"/>
      <c r="B61" s="5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>
      <c r="A62" s="5"/>
      <c r="B62" s="5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2">
      <c r="A63" s="5"/>
      <c r="B63" s="5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spans="1:12">
      <c r="A64" s="5"/>
      <c r="B64" s="5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spans="1:12">
      <c r="A65" s="5"/>
      <c r="B65" s="5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>
      <c r="A66" s="5"/>
      <c r="B66" s="5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2">
      <c r="A67" s="5"/>
      <c r="B67" s="5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1:12">
      <c r="A68" s="5"/>
      <c r="B68" s="5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1:12">
      <c r="A69" s="5"/>
      <c r="B69" s="5"/>
      <c r="C69" s="31"/>
      <c r="D69" s="31"/>
      <c r="E69" s="31"/>
      <c r="F69" s="31"/>
      <c r="G69" s="31"/>
      <c r="H69" s="31"/>
      <c r="I69" s="31"/>
      <c r="J69" s="31"/>
      <c r="K69" s="31"/>
      <c r="L69" s="31"/>
    </row>
    <row r="70" spans="1:12">
      <c r="A70" s="5"/>
      <c r="B70" s="5"/>
      <c r="C70" s="31"/>
      <c r="D70" s="31"/>
      <c r="E70" s="31"/>
      <c r="F70" s="31"/>
      <c r="G70" s="31"/>
      <c r="H70" s="31"/>
      <c r="I70" s="31"/>
      <c r="J70" s="31"/>
      <c r="K70" s="31"/>
      <c r="L70" s="31"/>
    </row>
    <row r="71" spans="1:12">
      <c r="A71" s="5"/>
      <c r="B71" s="5"/>
      <c r="C71" s="31"/>
      <c r="D71" s="31"/>
      <c r="E71" s="31"/>
      <c r="F71" s="31"/>
      <c r="G71" s="31"/>
      <c r="H71" s="31"/>
      <c r="I71" s="31"/>
      <c r="J71" s="31"/>
      <c r="K71" s="31"/>
      <c r="L71" s="31"/>
    </row>
    <row r="72" spans="1:12">
      <c r="A72" s="5"/>
      <c r="B72" s="5"/>
      <c r="C72" s="31"/>
      <c r="D72" s="31"/>
      <c r="E72" s="31"/>
      <c r="F72" s="31"/>
      <c r="G72" s="31"/>
      <c r="H72" s="31"/>
      <c r="I72" s="31"/>
      <c r="J72" s="31"/>
      <c r="K72" s="31"/>
      <c r="L72" s="31"/>
    </row>
    <row r="73" spans="1:12">
      <c r="A73" s="5"/>
      <c r="B73" s="5"/>
      <c r="C73" s="31"/>
      <c r="D73" s="31"/>
      <c r="E73" s="31"/>
      <c r="F73" s="31"/>
      <c r="G73" s="31"/>
      <c r="H73" s="31"/>
      <c r="I73" s="31"/>
      <c r="J73" s="31"/>
      <c r="K73" s="31"/>
      <c r="L73" s="31"/>
    </row>
    <row r="74" spans="1:12">
      <c r="A74" s="5"/>
      <c r="B74" s="5"/>
      <c r="C74" s="31"/>
      <c r="D74" s="31"/>
      <c r="E74" s="31"/>
      <c r="F74" s="31"/>
      <c r="G74" s="31"/>
      <c r="H74" s="31"/>
      <c r="I74" s="31"/>
      <c r="J74" s="31"/>
      <c r="K74" s="31"/>
      <c r="L74" s="31"/>
    </row>
    <row r="75" spans="1:12">
      <c r="A75" s="5"/>
      <c r="B75" s="5"/>
      <c r="C75" s="31"/>
      <c r="D75" s="31"/>
      <c r="E75" s="31"/>
      <c r="F75" s="31"/>
      <c r="G75" s="31"/>
      <c r="H75" s="31"/>
      <c r="I75" s="31"/>
      <c r="J75" s="31"/>
      <c r="K75" s="31"/>
      <c r="L75" s="31"/>
    </row>
    <row r="76" spans="1:12">
      <c r="A76" s="5"/>
      <c r="B76" s="5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>
      <c r="A77" s="5"/>
      <c r="B77" s="5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1:12">
      <c r="A78" s="5"/>
      <c r="B78" s="5"/>
      <c r="C78" s="31"/>
      <c r="D78" s="31"/>
      <c r="E78" s="31"/>
      <c r="F78" s="31"/>
      <c r="G78" s="31"/>
      <c r="H78" s="31"/>
      <c r="I78" s="31"/>
      <c r="J78" s="31"/>
      <c r="K78" s="31"/>
      <c r="L78" s="31"/>
    </row>
    <row r="79" spans="1:12">
      <c r="A79" s="5"/>
      <c r="B79" s="5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1:12">
      <c r="A80" s="5"/>
      <c r="B80" s="5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12">
      <c r="A81" s="5"/>
      <c r="B81" s="5"/>
      <c r="C81" s="31"/>
      <c r="D81" s="31"/>
      <c r="E81" s="31"/>
      <c r="F81" s="31"/>
      <c r="G81" s="31"/>
      <c r="H81" s="31"/>
      <c r="I81" s="31"/>
      <c r="J81" s="31"/>
      <c r="K81" s="31"/>
      <c r="L81" s="31"/>
    </row>
    <row r="82" spans="1:12">
      <c r="A82" s="5"/>
      <c r="B82" s="5"/>
      <c r="C82" s="31"/>
      <c r="D82" s="31"/>
      <c r="E82" s="31"/>
      <c r="F82" s="31"/>
      <c r="G82" s="31"/>
      <c r="H82" s="31"/>
      <c r="I82" s="31"/>
      <c r="J82" s="31"/>
      <c r="K82" s="31"/>
      <c r="L82" s="31"/>
    </row>
    <row r="83" spans="1:12">
      <c r="A83" s="5"/>
      <c r="B83" s="5"/>
      <c r="C83" s="31"/>
      <c r="D83" s="31"/>
      <c r="E83" s="31"/>
      <c r="F83" s="31"/>
      <c r="G83" s="31"/>
      <c r="H83" s="31"/>
      <c r="I83" s="31"/>
      <c r="J83" s="31"/>
      <c r="K83" s="31"/>
      <c r="L83" s="31"/>
    </row>
    <row r="84" spans="1:12">
      <c r="A84" s="5"/>
      <c r="B84" s="5"/>
      <c r="C84" s="31"/>
      <c r="D84" s="31"/>
      <c r="E84" s="31"/>
      <c r="F84" s="31"/>
      <c r="G84" s="31"/>
      <c r="H84" s="31"/>
      <c r="I84" s="31"/>
      <c r="J84" s="31"/>
      <c r="K84" s="31"/>
      <c r="L84" s="31"/>
    </row>
    <row r="85" spans="1:12">
      <c r="A85" s="5"/>
      <c r="B85" s="5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>
      <c r="A86" s="5"/>
      <c r="B86" s="5"/>
      <c r="C86" s="31"/>
      <c r="D86" s="31"/>
      <c r="E86" s="31"/>
      <c r="F86" s="31"/>
      <c r="G86" s="31"/>
      <c r="H86" s="31"/>
      <c r="I86" s="31"/>
      <c r="J86" s="31"/>
      <c r="K86" s="31"/>
      <c r="L86" s="31"/>
    </row>
    <row r="87" spans="1:12">
      <c r="A87" s="5"/>
      <c r="B87" s="5"/>
      <c r="C87" s="31"/>
      <c r="D87" s="31"/>
      <c r="E87" s="31"/>
      <c r="F87" s="31"/>
      <c r="G87" s="31"/>
      <c r="H87" s="31"/>
      <c r="I87" s="31"/>
      <c r="J87" s="31"/>
      <c r="K87" s="31"/>
      <c r="L87" s="31"/>
    </row>
    <row r="88" spans="1:12">
      <c r="A88" s="5"/>
      <c r="B88" s="5"/>
      <c r="C88" s="31"/>
      <c r="D88" s="31"/>
      <c r="E88" s="31"/>
      <c r="F88" s="31"/>
      <c r="G88" s="31"/>
      <c r="H88" s="31"/>
      <c r="I88" s="31"/>
      <c r="J88" s="31"/>
      <c r="K88" s="31"/>
      <c r="L88" s="31"/>
    </row>
    <row r="89" spans="1:12">
      <c r="A89" s="5"/>
      <c r="B89" s="5"/>
      <c r="C89" s="31"/>
      <c r="D89" s="31"/>
      <c r="E89" s="31"/>
      <c r="F89" s="31"/>
      <c r="G89" s="31"/>
      <c r="H89" s="31"/>
      <c r="I89" s="31"/>
      <c r="J89" s="31"/>
      <c r="K89" s="31"/>
      <c r="L89" s="31"/>
    </row>
    <row r="90" spans="1:12">
      <c r="A90" s="5"/>
      <c r="B90" s="5"/>
      <c r="C90" s="31"/>
      <c r="D90" s="31"/>
      <c r="E90" s="31"/>
      <c r="F90" s="31"/>
      <c r="G90" s="31"/>
      <c r="H90" s="31"/>
      <c r="I90" s="31"/>
      <c r="J90" s="31"/>
      <c r="K90" s="31"/>
      <c r="L90" s="31"/>
    </row>
    <row r="91" spans="1:12">
      <c r="A91" s="5"/>
      <c r="B91" s="5"/>
      <c r="C91" s="31"/>
      <c r="D91" s="31"/>
      <c r="E91" s="31"/>
      <c r="F91" s="31"/>
      <c r="G91" s="31"/>
      <c r="H91" s="31"/>
      <c r="I91" s="31"/>
      <c r="J91" s="31"/>
      <c r="K91" s="31"/>
      <c r="L91" s="31"/>
    </row>
    <row r="92" spans="1:12">
      <c r="A92" s="5"/>
      <c r="B92" s="5"/>
      <c r="C92" s="31"/>
      <c r="D92" s="31"/>
      <c r="E92" s="31"/>
      <c r="F92" s="31"/>
      <c r="G92" s="31"/>
      <c r="H92" s="31"/>
      <c r="I92" s="31"/>
      <c r="J92" s="31"/>
      <c r="K92" s="31"/>
      <c r="L92" s="31"/>
    </row>
    <row r="93" spans="1:12">
      <c r="A93" s="5"/>
      <c r="B93" s="5"/>
      <c r="C93" s="31"/>
      <c r="D93" s="31"/>
      <c r="E93" s="31"/>
      <c r="F93" s="31"/>
      <c r="G93" s="31"/>
      <c r="H93" s="31"/>
      <c r="I93" s="31"/>
      <c r="J93" s="31"/>
      <c r="K93" s="31"/>
      <c r="L93" s="31"/>
    </row>
    <row r="94" spans="1:12">
      <c r="A94" s="5"/>
      <c r="B94" s="5"/>
      <c r="C94" s="31"/>
      <c r="D94" s="31"/>
      <c r="E94" s="31"/>
      <c r="F94" s="31"/>
      <c r="G94" s="31"/>
      <c r="H94" s="31"/>
      <c r="I94" s="31"/>
      <c r="J94" s="31"/>
      <c r="K94" s="31"/>
      <c r="L94" s="31"/>
    </row>
    <row r="95" spans="1:12">
      <c r="A95" s="5"/>
      <c r="B95" s="5"/>
      <c r="C95" s="31"/>
      <c r="D95" s="31"/>
      <c r="E95" s="31"/>
      <c r="F95" s="31"/>
      <c r="G95" s="31"/>
      <c r="H95" s="31"/>
      <c r="I95" s="31"/>
      <c r="J95" s="31"/>
      <c r="K95" s="31"/>
      <c r="L95" s="31"/>
    </row>
    <row r="96" spans="1:12">
      <c r="A96" s="5"/>
      <c r="B96" s="5"/>
      <c r="C96" s="31"/>
      <c r="D96" s="31"/>
      <c r="E96" s="31"/>
      <c r="F96" s="31"/>
      <c r="G96" s="31"/>
      <c r="H96" s="31"/>
      <c r="I96" s="31"/>
      <c r="J96" s="31"/>
      <c r="K96" s="31"/>
      <c r="L96" s="31"/>
    </row>
    <row r="97" spans="1:12">
      <c r="A97" s="5"/>
      <c r="B97" s="5"/>
      <c r="C97" s="31"/>
      <c r="D97" s="31"/>
      <c r="E97" s="31"/>
      <c r="F97" s="31"/>
      <c r="G97" s="31"/>
      <c r="H97" s="31"/>
      <c r="I97" s="31"/>
      <c r="J97" s="31"/>
      <c r="K97" s="31"/>
      <c r="L97" s="31"/>
    </row>
    <row r="98" spans="1:12">
      <c r="A98" s="5"/>
      <c r="B98" s="5"/>
      <c r="C98" s="31"/>
      <c r="D98" s="31"/>
      <c r="E98" s="31"/>
      <c r="F98" s="31"/>
      <c r="G98" s="31"/>
      <c r="H98" s="31"/>
      <c r="I98" s="31"/>
      <c r="J98" s="31"/>
      <c r="K98" s="31"/>
      <c r="L98" s="31"/>
    </row>
    <row r="99" spans="1:12">
      <c r="A99" s="5"/>
      <c r="B99" s="5"/>
      <c r="C99" s="31"/>
      <c r="D99" s="31"/>
      <c r="E99" s="31"/>
      <c r="F99" s="31"/>
      <c r="G99" s="31"/>
      <c r="H99" s="31"/>
      <c r="I99" s="31"/>
      <c r="J99" s="31"/>
      <c r="K99" s="31"/>
      <c r="L99" s="31"/>
    </row>
    <row r="100" spans="1:12">
      <c r="A100" s="5"/>
      <c r="B100" s="5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2">
      <c r="A101" s="5"/>
      <c r="B101" s="5"/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1:12">
      <c r="A102" s="5"/>
      <c r="B102" s="5"/>
      <c r="C102" s="31"/>
      <c r="D102" s="31"/>
      <c r="E102" s="31"/>
      <c r="F102" s="31"/>
      <c r="G102" s="31"/>
      <c r="H102" s="31"/>
      <c r="I102" s="31"/>
      <c r="J102" s="31"/>
      <c r="K102" s="31"/>
      <c r="L102" s="31"/>
    </row>
    <row r="103" spans="1:12">
      <c r="A103" s="5"/>
      <c r="B103" s="5"/>
      <c r="C103" s="31"/>
      <c r="D103" s="31"/>
      <c r="E103" s="31"/>
      <c r="F103" s="31"/>
      <c r="G103" s="31"/>
      <c r="H103" s="31"/>
      <c r="I103" s="31"/>
      <c r="J103" s="31"/>
      <c r="K103" s="31"/>
      <c r="L103" s="31"/>
    </row>
    <row r="104" spans="1:12">
      <c r="A104" s="5"/>
      <c r="B104" s="5"/>
      <c r="C104" s="31"/>
      <c r="D104" s="31"/>
      <c r="E104" s="31"/>
      <c r="F104" s="31"/>
      <c r="G104" s="31"/>
      <c r="H104" s="31"/>
      <c r="I104" s="31"/>
      <c r="J104" s="31"/>
      <c r="K104" s="31"/>
      <c r="L104" s="31"/>
    </row>
    <row r="105" spans="1:12">
      <c r="A105" s="5"/>
      <c r="B105" s="5"/>
      <c r="C105" s="31"/>
      <c r="D105" s="31"/>
      <c r="E105" s="31"/>
      <c r="F105" s="31"/>
      <c r="G105" s="31"/>
      <c r="H105" s="31"/>
      <c r="I105" s="31"/>
      <c r="J105" s="31"/>
      <c r="K105" s="31"/>
      <c r="L105" s="31"/>
    </row>
    <row r="106" spans="1:12">
      <c r="A106" s="5"/>
      <c r="B106" s="5"/>
      <c r="C106" s="31"/>
      <c r="D106" s="31"/>
      <c r="E106" s="31"/>
      <c r="F106" s="31"/>
      <c r="G106" s="31"/>
      <c r="H106" s="31"/>
      <c r="I106" s="31"/>
      <c r="J106" s="31"/>
      <c r="K106" s="31"/>
      <c r="L106" s="31"/>
    </row>
    <row r="107" spans="1:12">
      <c r="A107" s="5"/>
      <c r="B107" s="5"/>
      <c r="C107" s="31"/>
      <c r="D107" s="31"/>
      <c r="E107" s="31"/>
      <c r="F107" s="31"/>
      <c r="G107" s="31"/>
      <c r="H107" s="31"/>
      <c r="I107" s="31"/>
      <c r="J107" s="31"/>
      <c r="K107" s="31"/>
      <c r="L107" s="31"/>
    </row>
    <row r="108" spans="1:12">
      <c r="A108" s="5"/>
      <c r="B108" s="5"/>
      <c r="C108" s="31"/>
      <c r="D108" s="31"/>
      <c r="E108" s="31"/>
      <c r="F108" s="31"/>
      <c r="G108" s="31"/>
      <c r="H108" s="31"/>
      <c r="I108" s="31"/>
      <c r="J108" s="31"/>
      <c r="K108" s="31"/>
      <c r="L108" s="31"/>
    </row>
    <row r="109" spans="1:12">
      <c r="A109" s="5"/>
      <c r="B109" s="5"/>
      <c r="C109" s="31"/>
      <c r="D109" s="31"/>
      <c r="E109" s="31"/>
      <c r="F109" s="31"/>
      <c r="G109" s="31"/>
      <c r="H109" s="31"/>
      <c r="I109" s="31"/>
      <c r="J109" s="31"/>
      <c r="K109" s="31"/>
      <c r="L109" s="31"/>
    </row>
    <row r="110" spans="1:12">
      <c r="A110" s="5"/>
      <c r="B110" s="5"/>
      <c r="C110" s="31"/>
      <c r="D110" s="31"/>
      <c r="E110" s="31"/>
      <c r="F110" s="31"/>
      <c r="G110" s="31"/>
      <c r="H110" s="31"/>
      <c r="I110" s="31"/>
      <c r="J110" s="31"/>
      <c r="K110" s="31"/>
      <c r="L110" s="31"/>
    </row>
    <row r="111" spans="1:12">
      <c r="A111" s="5"/>
      <c r="B111" s="5"/>
      <c r="C111" s="31"/>
      <c r="D111" s="31"/>
      <c r="E111" s="31"/>
      <c r="F111" s="31"/>
      <c r="G111" s="31"/>
      <c r="H111" s="31"/>
      <c r="I111" s="31"/>
      <c r="J111" s="31"/>
      <c r="K111" s="31"/>
      <c r="L111" s="31"/>
    </row>
    <row r="112" spans="1:12">
      <c r="A112" s="5"/>
      <c r="B112" s="5"/>
      <c r="C112" s="31"/>
      <c r="D112" s="31"/>
      <c r="E112" s="31"/>
      <c r="F112" s="31"/>
      <c r="G112" s="31"/>
      <c r="H112" s="31"/>
      <c r="I112" s="31"/>
      <c r="J112" s="31"/>
      <c r="K112" s="31"/>
      <c r="L112" s="31"/>
    </row>
    <row r="113" spans="1:12">
      <c r="A113" s="5"/>
      <c r="B113" s="5"/>
      <c r="C113" s="31"/>
      <c r="D113" s="31"/>
      <c r="E113" s="31"/>
      <c r="F113" s="31"/>
      <c r="G113" s="31"/>
      <c r="H113" s="31"/>
      <c r="I113" s="31"/>
      <c r="J113" s="31"/>
      <c r="K113" s="31"/>
      <c r="L113" s="31"/>
    </row>
    <row r="114" spans="1:12">
      <c r="A114" s="5"/>
      <c r="B114" s="5"/>
      <c r="C114" s="31"/>
      <c r="D114" s="31"/>
      <c r="E114" s="31"/>
      <c r="F114" s="31"/>
      <c r="G114" s="31"/>
      <c r="H114" s="31"/>
      <c r="I114" s="31"/>
      <c r="J114" s="31"/>
      <c r="K114" s="31"/>
      <c r="L114" s="31"/>
    </row>
    <row r="115" spans="1:12">
      <c r="A115" s="5"/>
      <c r="B115" s="5"/>
      <c r="C115" s="31"/>
      <c r="D115" s="31"/>
      <c r="E115" s="31"/>
      <c r="F115" s="31"/>
      <c r="G115" s="31"/>
      <c r="H115" s="31"/>
      <c r="I115" s="31"/>
      <c r="J115" s="31"/>
      <c r="K115" s="31"/>
      <c r="L115" s="31"/>
    </row>
    <row r="116" spans="1:12">
      <c r="A116" s="5"/>
      <c r="B116" s="5"/>
      <c r="C116" s="31"/>
      <c r="D116" s="31"/>
      <c r="E116" s="31"/>
      <c r="F116" s="31"/>
      <c r="G116" s="31"/>
      <c r="H116" s="31"/>
      <c r="I116" s="31"/>
      <c r="J116" s="31"/>
      <c r="K116" s="31"/>
      <c r="L116" s="31"/>
    </row>
    <row r="117" spans="1:12">
      <c r="A117" s="5"/>
      <c r="B117" s="5"/>
      <c r="C117" s="31"/>
      <c r="D117" s="31"/>
      <c r="E117" s="31"/>
      <c r="F117" s="31"/>
      <c r="G117" s="31"/>
      <c r="H117" s="31"/>
      <c r="I117" s="31"/>
      <c r="J117" s="31"/>
      <c r="K117" s="31"/>
      <c r="L117" s="31"/>
    </row>
    <row r="118" spans="1:12">
      <c r="A118" s="5"/>
      <c r="B118" s="5"/>
      <c r="C118" s="31"/>
      <c r="D118" s="31"/>
      <c r="E118" s="31"/>
      <c r="F118" s="31"/>
      <c r="G118" s="31"/>
      <c r="H118" s="31"/>
      <c r="I118" s="31"/>
      <c r="J118" s="31"/>
      <c r="K118" s="31"/>
      <c r="L118" s="31"/>
    </row>
    <row r="119" spans="1:12">
      <c r="A119" s="5"/>
      <c r="B119" s="5"/>
      <c r="C119" s="31"/>
      <c r="D119" s="31"/>
      <c r="E119" s="31"/>
      <c r="F119" s="31"/>
      <c r="G119" s="31"/>
      <c r="H119" s="31"/>
      <c r="I119" s="31"/>
      <c r="J119" s="31"/>
      <c r="K119" s="31"/>
      <c r="L119" s="31"/>
    </row>
    <row r="120" spans="1:12">
      <c r="A120" s="5"/>
      <c r="B120" s="5"/>
      <c r="C120" s="31"/>
      <c r="D120" s="31"/>
      <c r="E120" s="31"/>
      <c r="F120" s="31"/>
      <c r="G120" s="31"/>
      <c r="H120" s="31"/>
      <c r="I120" s="31"/>
      <c r="J120" s="31"/>
      <c r="K120" s="31"/>
      <c r="L120" s="31"/>
    </row>
    <row r="121" spans="1:12">
      <c r="A121" s="5"/>
      <c r="B121" s="5"/>
      <c r="C121" s="31"/>
      <c r="D121" s="31"/>
      <c r="E121" s="31"/>
      <c r="F121" s="31"/>
      <c r="G121" s="31"/>
      <c r="H121" s="31"/>
      <c r="I121" s="31"/>
      <c r="J121" s="31"/>
      <c r="K121" s="31"/>
      <c r="L121" s="31"/>
    </row>
    <row r="122" spans="1:12">
      <c r="A122" s="5"/>
      <c r="B122" s="5"/>
      <c r="C122" s="31"/>
      <c r="D122" s="31"/>
      <c r="E122" s="31"/>
      <c r="F122" s="31"/>
      <c r="G122" s="31"/>
      <c r="H122" s="31"/>
      <c r="I122" s="31"/>
      <c r="J122" s="31"/>
      <c r="K122" s="31"/>
      <c r="L122" s="31"/>
    </row>
    <row r="123" spans="1:12">
      <c r="A123" s="5"/>
      <c r="B123" s="5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2">
      <c r="A124" s="5"/>
      <c r="B124" s="5"/>
      <c r="C124" s="31"/>
      <c r="D124" s="31"/>
      <c r="E124" s="31"/>
      <c r="F124" s="31"/>
      <c r="G124" s="31"/>
      <c r="H124" s="31"/>
      <c r="I124" s="31"/>
      <c r="J124" s="31"/>
      <c r="K124" s="31"/>
      <c r="L124" s="31"/>
    </row>
    <row r="125" spans="1:12">
      <c r="A125" s="5"/>
      <c r="B125" s="5"/>
      <c r="C125" s="31"/>
      <c r="D125" s="31"/>
      <c r="E125" s="31"/>
      <c r="F125" s="31"/>
      <c r="G125" s="31"/>
      <c r="H125" s="31"/>
      <c r="I125" s="31"/>
      <c r="J125" s="31"/>
      <c r="K125" s="31"/>
      <c r="L125" s="31"/>
    </row>
    <row r="126" spans="1:12">
      <c r="A126" s="5"/>
      <c r="B126" s="5"/>
      <c r="C126" s="31"/>
      <c r="D126" s="31"/>
      <c r="E126" s="31"/>
      <c r="F126" s="31"/>
      <c r="G126" s="31"/>
      <c r="H126" s="31"/>
      <c r="I126" s="31"/>
      <c r="J126" s="31"/>
      <c r="K126" s="31"/>
      <c r="L126" s="31"/>
    </row>
    <row r="127" spans="1:12">
      <c r="A127" s="5"/>
      <c r="B127" s="5"/>
      <c r="C127" s="31"/>
      <c r="D127" s="31"/>
      <c r="E127" s="31"/>
      <c r="F127" s="31"/>
      <c r="G127" s="31"/>
      <c r="H127" s="31"/>
      <c r="I127" s="31"/>
      <c r="J127" s="31"/>
      <c r="K127" s="31"/>
      <c r="L127" s="31"/>
    </row>
    <row r="128" spans="1:12">
      <c r="A128" s="5"/>
      <c r="B128" s="5"/>
      <c r="C128" s="31"/>
      <c r="D128" s="31"/>
      <c r="E128" s="31"/>
      <c r="F128" s="31"/>
      <c r="G128" s="31"/>
      <c r="H128" s="31"/>
      <c r="I128" s="31"/>
      <c r="J128" s="31"/>
      <c r="K128" s="31"/>
      <c r="L128" s="31"/>
    </row>
    <row r="129" spans="1:12">
      <c r="A129" s="5"/>
      <c r="B129" s="5"/>
      <c r="C129" s="31"/>
      <c r="D129" s="31"/>
      <c r="E129" s="31"/>
      <c r="F129" s="31"/>
      <c r="G129" s="31"/>
      <c r="H129" s="31"/>
      <c r="I129" s="31"/>
      <c r="J129" s="31"/>
      <c r="K129" s="31"/>
      <c r="L129" s="31"/>
    </row>
    <row r="130" spans="1:12">
      <c r="A130" s="5"/>
      <c r="B130" s="5"/>
      <c r="C130" s="31"/>
      <c r="D130" s="31"/>
      <c r="E130" s="31"/>
      <c r="F130" s="31"/>
      <c r="G130" s="31"/>
      <c r="H130" s="31"/>
      <c r="I130" s="31"/>
      <c r="J130" s="31"/>
      <c r="K130" s="31"/>
      <c r="L130" s="31"/>
    </row>
    <row r="131" spans="1:12">
      <c r="A131" s="5"/>
      <c r="B131" s="5"/>
      <c r="C131" s="31"/>
      <c r="D131" s="31"/>
      <c r="E131" s="31"/>
      <c r="F131" s="31"/>
      <c r="G131" s="31"/>
      <c r="H131" s="31"/>
      <c r="I131" s="31"/>
      <c r="J131" s="31"/>
      <c r="K131" s="31"/>
      <c r="L131" s="31"/>
    </row>
    <row r="132" spans="1:12">
      <c r="A132" s="5"/>
      <c r="B132" s="5"/>
      <c r="C132" s="31"/>
      <c r="D132" s="31"/>
      <c r="E132" s="31"/>
      <c r="F132" s="31"/>
      <c r="G132" s="31"/>
      <c r="H132" s="31"/>
      <c r="I132" s="31"/>
      <c r="J132" s="31"/>
      <c r="K132" s="31"/>
      <c r="L132" s="31"/>
    </row>
    <row r="133" spans="1:12">
      <c r="A133" s="5"/>
      <c r="B133" s="5"/>
      <c r="C133" s="31"/>
      <c r="D133" s="31"/>
      <c r="E133" s="31"/>
      <c r="F133" s="31"/>
      <c r="G133" s="31"/>
      <c r="H133" s="31"/>
      <c r="I133" s="31"/>
      <c r="J133" s="31"/>
      <c r="K133" s="31"/>
      <c r="L133" s="31"/>
    </row>
    <row r="134" spans="1:12">
      <c r="A134" s="5"/>
      <c r="B134" s="5"/>
      <c r="C134" s="31"/>
      <c r="D134" s="31"/>
      <c r="E134" s="31"/>
      <c r="F134" s="31"/>
      <c r="G134" s="31"/>
      <c r="H134" s="31"/>
      <c r="I134" s="31"/>
      <c r="J134" s="31"/>
      <c r="K134" s="31"/>
      <c r="L134" s="31"/>
    </row>
    <row r="135" spans="1:12">
      <c r="A135" s="5"/>
      <c r="B135" s="5"/>
      <c r="C135" s="31"/>
      <c r="D135" s="31"/>
      <c r="E135" s="31"/>
      <c r="F135" s="31"/>
      <c r="G135" s="31"/>
      <c r="H135" s="31"/>
      <c r="I135" s="31"/>
      <c r="J135" s="31"/>
      <c r="K135" s="31"/>
      <c r="L135" s="31"/>
    </row>
    <row r="136" spans="1:12">
      <c r="A136" s="5"/>
      <c r="B136" s="5"/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1:12">
      <c r="A137" s="5"/>
      <c r="B137" s="5"/>
      <c r="C137" s="31"/>
      <c r="D137" s="31"/>
      <c r="E137" s="31"/>
      <c r="F137" s="31"/>
      <c r="G137" s="31"/>
      <c r="H137" s="31"/>
      <c r="I137" s="31"/>
      <c r="J137" s="31"/>
      <c r="K137" s="31"/>
      <c r="L137" s="31"/>
    </row>
    <row r="138" spans="1:12">
      <c r="A138" s="5"/>
      <c r="B138" s="5"/>
      <c r="C138" s="31"/>
      <c r="D138" s="31"/>
      <c r="E138" s="31"/>
      <c r="F138" s="31"/>
      <c r="G138" s="31"/>
      <c r="H138" s="31"/>
      <c r="I138" s="31"/>
      <c r="J138" s="31"/>
      <c r="K138" s="31"/>
      <c r="L138" s="31"/>
    </row>
    <row r="139" spans="1:12">
      <c r="A139" s="5"/>
      <c r="B139" s="5"/>
      <c r="C139" s="31"/>
      <c r="D139" s="31"/>
      <c r="E139" s="31"/>
      <c r="F139" s="31"/>
      <c r="G139" s="31"/>
      <c r="H139" s="31"/>
      <c r="I139" s="31"/>
      <c r="J139" s="31"/>
      <c r="K139" s="31"/>
      <c r="L139" s="31"/>
    </row>
    <row r="140" spans="1:12">
      <c r="A140" s="5"/>
      <c r="B140" s="5"/>
      <c r="C140" s="31"/>
      <c r="D140" s="31"/>
      <c r="E140" s="31"/>
      <c r="F140" s="31"/>
      <c r="G140" s="31"/>
      <c r="H140" s="31"/>
      <c r="I140" s="31"/>
      <c r="J140" s="31"/>
      <c r="K140" s="31"/>
      <c r="L140" s="31"/>
    </row>
    <row r="141" spans="1:12">
      <c r="A141" s="5"/>
      <c r="B141" s="5"/>
      <c r="C141" s="31"/>
      <c r="D141" s="31"/>
      <c r="E141" s="31"/>
      <c r="F141" s="31"/>
      <c r="G141" s="31"/>
      <c r="H141" s="31"/>
      <c r="I141" s="31"/>
      <c r="J141" s="31"/>
      <c r="K141" s="31"/>
      <c r="L141" s="31"/>
    </row>
    <row r="142" spans="1:12">
      <c r="A142" s="5"/>
      <c r="B142" s="5"/>
      <c r="C142" s="31"/>
      <c r="D142" s="31"/>
      <c r="E142" s="31"/>
      <c r="F142" s="31"/>
      <c r="G142" s="31"/>
      <c r="H142" s="31"/>
      <c r="I142" s="31"/>
      <c r="J142" s="31"/>
      <c r="K142" s="31"/>
      <c r="L142" s="31"/>
    </row>
    <row r="143" spans="1:12">
      <c r="A143" s="5"/>
      <c r="B143" s="5"/>
      <c r="C143" s="31"/>
      <c r="D143" s="31"/>
      <c r="E143" s="31"/>
      <c r="F143" s="31"/>
      <c r="G143" s="31"/>
      <c r="H143" s="31"/>
      <c r="I143" s="31"/>
      <c r="J143" s="31"/>
      <c r="K143" s="31"/>
      <c r="L143" s="31"/>
    </row>
    <row r="144" spans="1:12">
      <c r="A144" s="5"/>
      <c r="B144" s="5"/>
      <c r="C144" s="31"/>
      <c r="D144" s="31"/>
      <c r="E144" s="31"/>
      <c r="F144" s="31"/>
      <c r="G144" s="31"/>
      <c r="H144" s="31"/>
      <c r="I144" s="31"/>
      <c r="J144" s="31"/>
      <c r="K144" s="31"/>
      <c r="L144" s="31"/>
    </row>
    <row r="145" spans="1:12">
      <c r="A145" s="5"/>
      <c r="B145" s="5"/>
      <c r="C145" s="31"/>
      <c r="D145" s="31"/>
      <c r="E145" s="31"/>
      <c r="F145" s="31"/>
      <c r="G145" s="31"/>
      <c r="H145" s="31"/>
      <c r="I145" s="31"/>
      <c r="J145" s="31"/>
      <c r="K145" s="31"/>
      <c r="L145" s="31"/>
    </row>
    <row r="146" spans="1:12">
      <c r="A146" s="5"/>
      <c r="B146" s="5"/>
      <c r="C146" s="31"/>
      <c r="D146" s="31"/>
      <c r="E146" s="31"/>
      <c r="F146" s="31"/>
      <c r="G146" s="31"/>
      <c r="H146" s="31"/>
      <c r="I146" s="31"/>
      <c r="J146" s="31"/>
      <c r="K146" s="31"/>
      <c r="L146" s="31"/>
    </row>
    <row r="147" spans="1:12">
      <c r="A147" s="5"/>
      <c r="B147" s="5"/>
      <c r="C147" s="31"/>
      <c r="D147" s="31"/>
      <c r="E147" s="31"/>
      <c r="F147" s="31"/>
      <c r="G147" s="31"/>
      <c r="H147" s="31"/>
      <c r="I147" s="31"/>
      <c r="J147" s="31"/>
      <c r="K147" s="31"/>
      <c r="L147" s="31"/>
    </row>
    <row r="148" spans="1:12">
      <c r="A148" s="5"/>
      <c r="B148" s="5"/>
      <c r="C148" s="31"/>
      <c r="D148" s="31"/>
      <c r="E148" s="31"/>
      <c r="F148" s="31"/>
      <c r="G148" s="31"/>
      <c r="H148" s="31"/>
      <c r="I148" s="31"/>
      <c r="J148" s="31"/>
      <c r="K148" s="31"/>
      <c r="L148" s="31"/>
    </row>
    <row r="149" spans="1:12">
      <c r="A149" s="5"/>
      <c r="B149" s="5"/>
      <c r="C149" s="31"/>
      <c r="D149" s="31"/>
      <c r="E149" s="31"/>
      <c r="F149" s="31"/>
      <c r="G149" s="31"/>
      <c r="H149" s="31"/>
      <c r="I149" s="31"/>
      <c r="J149" s="31"/>
      <c r="K149" s="31"/>
      <c r="L149" s="31"/>
    </row>
    <row r="150" spans="1:12">
      <c r="A150" s="5"/>
      <c r="B150" s="5"/>
      <c r="C150" s="31"/>
      <c r="D150" s="31"/>
      <c r="E150" s="31"/>
      <c r="F150" s="31"/>
      <c r="G150" s="31"/>
      <c r="H150" s="31"/>
      <c r="I150" s="31"/>
      <c r="J150" s="31"/>
      <c r="K150" s="31"/>
      <c r="L150" s="31"/>
    </row>
    <row r="151" spans="1:12">
      <c r="A151" s="5"/>
      <c r="B151" s="5"/>
      <c r="C151" s="31"/>
      <c r="D151" s="31"/>
      <c r="E151" s="31"/>
      <c r="F151" s="31"/>
      <c r="G151" s="31"/>
      <c r="H151" s="31"/>
      <c r="I151" s="31"/>
      <c r="J151" s="31"/>
      <c r="K151" s="31"/>
      <c r="L151" s="31"/>
    </row>
    <row r="152" spans="1:12">
      <c r="A152" s="5"/>
      <c r="B152" s="5"/>
      <c r="C152" s="31"/>
      <c r="D152" s="31"/>
      <c r="E152" s="31"/>
      <c r="F152" s="31"/>
      <c r="G152" s="31"/>
      <c r="H152" s="31"/>
      <c r="I152" s="31"/>
      <c r="J152" s="31"/>
      <c r="K152" s="31"/>
      <c r="L152" s="31"/>
    </row>
    <row r="153" spans="1:12">
      <c r="A153" s="5"/>
      <c r="B153" s="5"/>
      <c r="C153" s="31"/>
      <c r="D153" s="31"/>
      <c r="E153" s="31"/>
      <c r="F153" s="31"/>
      <c r="G153" s="31"/>
      <c r="H153" s="31"/>
      <c r="I153" s="31"/>
      <c r="J153" s="31"/>
      <c r="K153" s="31"/>
      <c r="L153" s="31"/>
    </row>
    <row r="154" spans="1:12">
      <c r="A154" s="5"/>
      <c r="B154" s="5"/>
      <c r="C154" s="31"/>
      <c r="D154" s="31"/>
      <c r="E154" s="31"/>
      <c r="F154" s="31"/>
      <c r="G154" s="31"/>
      <c r="H154" s="31"/>
      <c r="I154" s="31"/>
      <c r="J154" s="31"/>
      <c r="K154" s="31"/>
      <c r="L154" s="31"/>
    </row>
    <row r="155" spans="1:12">
      <c r="A155" s="5"/>
      <c r="B155" s="5"/>
      <c r="C155" s="31"/>
      <c r="D155" s="31"/>
      <c r="E155" s="31"/>
      <c r="F155" s="31"/>
      <c r="G155" s="31"/>
      <c r="H155" s="31"/>
      <c r="I155" s="31"/>
      <c r="J155" s="31"/>
      <c r="K155" s="31"/>
      <c r="L155" s="31"/>
    </row>
    <row r="156" spans="1:12">
      <c r="A156" s="5"/>
      <c r="B156" s="5"/>
      <c r="C156" s="31"/>
      <c r="D156" s="31"/>
      <c r="E156" s="31"/>
      <c r="F156" s="31"/>
      <c r="G156" s="31"/>
      <c r="H156" s="31"/>
      <c r="I156" s="31"/>
      <c r="J156" s="31"/>
      <c r="K156" s="31"/>
      <c r="L156" s="31"/>
    </row>
    <row r="157" spans="1:12">
      <c r="A157" s="5"/>
      <c r="B157" s="5"/>
      <c r="C157" s="31"/>
      <c r="D157" s="31"/>
      <c r="E157" s="31"/>
      <c r="F157" s="31"/>
      <c r="G157" s="31"/>
      <c r="H157" s="31"/>
      <c r="I157" s="31"/>
      <c r="J157" s="31"/>
      <c r="K157" s="31"/>
      <c r="L157" s="31"/>
    </row>
    <row r="158" spans="1:12">
      <c r="A158" s="5"/>
      <c r="B158" s="5"/>
      <c r="C158" s="31"/>
      <c r="D158" s="31"/>
      <c r="E158" s="31"/>
      <c r="F158" s="31"/>
      <c r="G158" s="31"/>
      <c r="H158" s="31"/>
      <c r="I158" s="31"/>
      <c r="J158" s="31"/>
      <c r="K158" s="31"/>
      <c r="L158" s="31"/>
    </row>
    <row r="159" spans="1:12">
      <c r="A159" s="5"/>
      <c r="B159" s="5"/>
      <c r="C159" s="31"/>
      <c r="D159" s="31"/>
      <c r="E159" s="31"/>
      <c r="F159" s="31"/>
      <c r="G159" s="31"/>
      <c r="H159" s="31"/>
      <c r="I159" s="31"/>
      <c r="J159" s="31"/>
      <c r="K159" s="31"/>
      <c r="L159" s="31"/>
    </row>
    <row r="160" spans="1:12">
      <c r="A160" s="5"/>
      <c r="B160" s="5"/>
      <c r="C160" s="31"/>
      <c r="D160" s="31"/>
      <c r="E160" s="31"/>
      <c r="F160" s="31"/>
      <c r="G160" s="31"/>
      <c r="H160" s="31"/>
      <c r="I160" s="31"/>
      <c r="J160" s="31"/>
      <c r="K160" s="31"/>
      <c r="L160" s="31"/>
    </row>
    <row r="161" spans="1:12">
      <c r="A161" s="5"/>
      <c r="B161" s="5"/>
      <c r="C161" s="31"/>
      <c r="D161" s="31"/>
      <c r="E161" s="31"/>
      <c r="F161" s="31"/>
      <c r="G161" s="31"/>
      <c r="H161" s="31"/>
      <c r="I161" s="31"/>
      <c r="J161" s="31"/>
      <c r="K161" s="31"/>
      <c r="L161" s="31"/>
    </row>
    <row r="162" spans="1:12">
      <c r="A162" s="5"/>
      <c r="B162" s="5"/>
      <c r="C162" s="31"/>
      <c r="D162" s="31"/>
      <c r="E162" s="31"/>
      <c r="F162" s="31"/>
      <c r="G162" s="31"/>
      <c r="H162" s="31"/>
      <c r="I162" s="31"/>
      <c r="J162" s="31"/>
      <c r="K162" s="31"/>
      <c r="L162" s="31"/>
    </row>
    <row r="163" spans="1:12">
      <c r="A163" s="5"/>
      <c r="B163" s="5"/>
      <c r="C163" s="31"/>
      <c r="D163" s="31"/>
      <c r="E163" s="31"/>
      <c r="F163" s="31"/>
      <c r="G163" s="31"/>
      <c r="H163" s="31"/>
      <c r="I163" s="31"/>
      <c r="J163" s="31"/>
      <c r="K163" s="31"/>
      <c r="L163" s="31"/>
    </row>
    <row r="164" spans="1:12">
      <c r="A164" s="5"/>
      <c r="B164" s="5"/>
      <c r="C164" s="31"/>
      <c r="D164" s="31"/>
      <c r="E164" s="31"/>
      <c r="F164" s="31"/>
      <c r="G164" s="31"/>
      <c r="H164" s="31"/>
      <c r="I164" s="31"/>
      <c r="J164" s="31"/>
      <c r="K164" s="31"/>
      <c r="L164" s="31"/>
    </row>
    <row r="165" spans="1:12">
      <c r="A165" s="5"/>
      <c r="B165" s="5"/>
      <c r="C165" s="31"/>
      <c r="D165" s="31"/>
      <c r="E165" s="31"/>
      <c r="F165" s="31"/>
      <c r="G165" s="31"/>
      <c r="H165" s="31"/>
      <c r="I165" s="31"/>
      <c r="J165" s="31"/>
      <c r="K165" s="31"/>
      <c r="L165" s="31"/>
    </row>
    <row r="166" spans="1:12">
      <c r="A166" s="5"/>
      <c r="B166" s="5"/>
      <c r="C166" s="31"/>
      <c r="D166" s="31"/>
      <c r="E166" s="31"/>
      <c r="F166" s="31"/>
      <c r="G166" s="31"/>
      <c r="H166" s="31"/>
      <c r="I166" s="31"/>
      <c r="J166" s="31"/>
      <c r="K166" s="31"/>
      <c r="L166" s="31"/>
    </row>
    <row r="167" spans="1:12">
      <c r="A167" s="5"/>
      <c r="B167" s="5"/>
      <c r="C167" s="31"/>
      <c r="D167" s="31"/>
      <c r="E167" s="31"/>
      <c r="F167" s="31"/>
      <c r="G167" s="31"/>
      <c r="H167" s="31"/>
      <c r="I167" s="31"/>
      <c r="J167" s="31"/>
      <c r="K167" s="31"/>
      <c r="L167" s="31"/>
    </row>
    <row r="168" spans="1:12">
      <c r="A168" s="5"/>
      <c r="B168" s="5"/>
      <c r="C168" s="31"/>
      <c r="D168" s="31"/>
      <c r="E168" s="31"/>
      <c r="F168" s="31"/>
      <c r="G168" s="31"/>
      <c r="H168" s="31"/>
      <c r="I168" s="31"/>
      <c r="J168" s="31"/>
      <c r="K168" s="31"/>
      <c r="L168" s="31"/>
    </row>
    <row r="169" spans="1:12">
      <c r="A169" s="5"/>
      <c r="B169" s="5"/>
      <c r="C169" s="31"/>
      <c r="D169" s="31"/>
      <c r="E169" s="31"/>
      <c r="F169" s="31"/>
      <c r="G169" s="31"/>
      <c r="H169" s="31"/>
      <c r="I169" s="31"/>
      <c r="J169" s="31"/>
      <c r="K169" s="31"/>
      <c r="L169" s="31"/>
    </row>
    <row r="170" spans="1:12">
      <c r="A170" s="5"/>
      <c r="B170" s="5"/>
      <c r="C170" s="31"/>
      <c r="D170" s="31"/>
      <c r="E170" s="31"/>
      <c r="F170" s="31"/>
      <c r="G170" s="31"/>
      <c r="H170" s="31"/>
      <c r="I170" s="31"/>
      <c r="J170" s="31"/>
      <c r="K170" s="31"/>
      <c r="L170" s="31"/>
    </row>
    <row r="171" spans="1:12">
      <c r="A171" s="5"/>
      <c r="B171" s="5"/>
      <c r="C171" s="31"/>
      <c r="D171" s="31"/>
      <c r="E171" s="31"/>
      <c r="F171" s="31"/>
      <c r="G171" s="31"/>
      <c r="H171" s="31"/>
      <c r="I171" s="31"/>
      <c r="J171" s="31"/>
      <c r="K171" s="31"/>
      <c r="L171" s="31"/>
    </row>
    <row r="172" spans="1:12">
      <c r="A172" s="5"/>
      <c r="B172" s="5"/>
      <c r="C172" s="31"/>
      <c r="D172" s="31"/>
      <c r="E172" s="31"/>
      <c r="F172" s="31"/>
      <c r="G172" s="31"/>
      <c r="H172" s="31"/>
      <c r="I172" s="31"/>
      <c r="J172" s="31"/>
      <c r="K172" s="31"/>
      <c r="L172" s="31"/>
    </row>
    <row r="173" spans="1:12">
      <c r="A173" s="5"/>
      <c r="B173" s="5"/>
      <c r="C173" s="31"/>
      <c r="D173" s="31"/>
      <c r="E173" s="31"/>
      <c r="F173" s="31"/>
      <c r="G173" s="31"/>
      <c r="H173" s="31"/>
      <c r="I173" s="31"/>
      <c r="J173" s="31"/>
      <c r="K173" s="31"/>
      <c r="L173" s="31"/>
    </row>
    <row r="174" spans="1:12">
      <c r="A174" s="5"/>
      <c r="B174" s="5"/>
      <c r="C174" s="31"/>
      <c r="D174" s="31"/>
      <c r="E174" s="31"/>
      <c r="F174" s="31"/>
      <c r="G174" s="31"/>
      <c r="H174" s="31"/>
      <c r="I174" s="31"/>
      <c r="J174" s="31"/>
      <c r="K174" s="31"/>
      <c r="L174" s="31"/>
    </row>
    <row r="175" spans="1:12">
      <c r="A175" s="5"/>
      <c r="B175" s="5"/>
      <c r="C175" s="31"/>
      <c r="D175" s="31"/>
      <c r="E175" s="31"/>
      <c r="F175" s="31"/>
      <c r="G175" s="31"/>
      <c r="H175" s="31"/>
      <c r="I175" s="31"/>
      <c r="J175" s="31"/>
      <c r="K175" s="31"/>
      <c r="L175" s="31"/>
    </row>
    <row r="176" spans="1:12">
      <c r="A176" s="5"/>
      <c r="B176" s="5"/>
      <c r="C176" s="31"/>
      <c r="D176" s="31"/>
      <c r="E176" s="31"/>
      <c r="F176" s="31"/>
      <c r="G176" s="31"/>
      <c r="H176" s="31"/>
      <c r="I176" s="31"/>
      <c r="J176" s="31"/>
      <c r="K176" s="31"/>
      <c r="L176" s="31"/>
    </row>
    <row r="177" spans="1:12">
      <c r="A177" s="5"/>
      <c r="B177" s="5"/>
      <c r="C177" s="31"/>
      <c r="D177" s="31"/>
      <c r="E177" s="31"/>
      <c r="F177" s="31"/>
      <c r="G177" s="31"/>
      <c r="H177" s="31"/>
      <c r="I177" s="31"/>
      <c r="J177" s="31"/>
      <c r="K177" s="31"/>
      <c r="L177" s="31"/>
    </row>
    <row r="178" spans="1:12">
      <c r="A178" s="5"/>
      <c r="B178" s="5"/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  <row r="179" spans="1:12">
      <c r="A179" s="5"/>
      <c r="B179" s="5"/>
      <c r="C179" s="31"/>
      <c r="D179" s="31"/>
      <c r="E179" s="31"/>
      <c r="F179" s="31"/>
      <c r="G179" s="31"/>
      <c r="H179" s="31"/>
      <c r="I179" s="31"/>
      <c r="J179" s="31"/>
      <c r="K179" s="31"/>
      <c r="L179" s="31"/>
    </row>
    <row r="180" spans="1:12">
      <c r="A180" s="5"/>
      <c r="B180" s="5"/>
      <c r="C180" s="31"/>
      <c r="D180" s="31"/>
      <c r="E180" s="31"/>
      <c r="F180" s="31"/>
      <c r="G180" s="31"/>
      <c r="H180" s="31"/>
      <c r="I180" s="31"/>
      <c r="J180" s="31"/>
      <c r="K180" s="31"/>
      <c r="L180" s="31"/>
    </row>
    <row r="181" spans="1:12">
      <c r="A181" s="5"/>
      <c r="B181" s="5"/>
      <c r="C181" s="31"/>
      <c r="D181" s="31"/>
      <c r="E181" s="31"/>
      <c r="F181" s="31"/>
      <c r="G181" s="31"/>
      <c r="H181" s="31"/>
      <c r="I181" s="31"/>
      <c r="J181" s="31"/>
      <c r="K181" s="31"/>
      <c r="L181" s="31"/>
    </row>
    <row r="182" spans="1:12">
      <c r="A182" s="5"/>
      <c r="B182" s="5"/>
      <c r="C182" s="31"/>
      <c r="D182" s="31"/>
      <c r="E182" s="31"/>
      <c r="F182" s="31"/>
      <c r="G182" s="31"/>
      <c r="H182" s="31"/>
      <c r="I182" s="31"/>
      <c r="J182" s="31"/>
      <c r="K182" s="31"/>
      <c r="L182" s="31"/>
    </row>
    <row r="183" spans="1:12">
      <c r="A183" s="5"/>
      <c r="B183" s="5"/>
      <c r="C183" s="31"/>
      <c r="D183" s="31"/>
      <c r="E183" s="31"/>
      <c r="F183" s="31"/>
      <c r="G183" s="31"/>
      <c r="H183" s="31"/>
      <c r="I183" s="31"/>
      <c r="J183" s="31"/>
      <c r="K183" s="31"/>
      <c r="L183" s="31"/>
    </row>
    <row r="184" spans="1:12">
      <c r="A184" s="5"/>
      <c r="B184" s="5"/>
      <c r="C184" s="31"/>
      <c r="D184" s="31"/>
      <c r="E184" s="31"/>
      <c r="F184" s="31"/>
      <c r="G184" s="31"/>
      <c r="H184" s="31"/>
      <c r="I184" s="31"/>
      <c r="J184" s="31"/>
      <c r="K184" s="31"/>
      <c r="L184" s="31"/>
    </row>
    <row r="185" spans="1:12">
      <c r="A185" s="5"/>
      <c r="B185" s="5"/>
      <c r="C185" s="31"/>
      <c r="D185" s="31"/>
      <c r="E185" s="31"/>
      <c r="F185" s="31"/>
      <c r="G185" s="31"/>
      <c r="H185" s="31"/>
      <c r="I185" s="31"/>
      <c r="J185" s="31"/>
      <c r="K185" s="31"/>
      <c r="L185" s="31"/>
    </row>
    <row r="186" spans="1:12">
      <c r="A186" s="5"/>
      <c r="B186" s="5"/>
      <c r="C186" s="31"/>
      <c r="D186" s="31"/>
      <c r="E186" s="31"/>
      <c r="F186" s="31"/>
      <c r="G186" s="31"/>
      <c r="H186" s="31"/>
      <c r="I186" s="31"/>
      <c r="J186" s="31"/>
      <c r="K186" s="31"/>
      <c r="L186" s="31"/>
    </row>
    <row r="187" spans="1:12">
      <c r="A187" s="5"/>
      <c r="B187" s="5"/>
      <c r="C187" s="31"/>
      <c r="D187" s="31"/>
      <c r="E187" s="31"/>
      <c r="F187" s="31"/>
      <c r="G187" s="31"/>
      <c r="H187" s="31"/>
      <c r="I187" s="31"/>
      <c r="J187" s="31"/>
      <c r="K187" s="31"/>
      <c r="L187" s="31"/>
    </row>
    <row r="188" spans="1:12">
      <c r="A188" s="5"/>
      <c r="B188" s="5"/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1:12">
      <c r="A189" s="5"/>
      <c r="B189" s="5"/>
      <c r="C189" s="31"/>
      <c r="D189" s="31"/>
      <c r="E189" s="31"/>
      <c r="F189" s="31"/>
      <c r="G189" s="31"/>
      <c r="H189" s="31"/>
      <c r="I189" s="31"/>
      <c r="J189" s="31"/>
      <c r="K189" s="31"/>
      <c r="L189" s="31"/>
    </row>
    <row r="190" spans="1:12">
      <c r="A190" s="5"/>
      <c r="B190" s="5"/>
      <c r="C190" s="31"/>
      <c r="D190" s="31"/>
      <c r="E190" s="31"/>
      <c r="F190" s="31"/>
      <c r="G190" s="31"/>
      <c r="H190" s="31"/>
      <c r="I190" s="31"/>
      <c r="J190" s="31"/>
      <c r="K190" s="31"/>
      <c r="L190" s="31"/>
    </row>
    <row r="191" spans="1:12">
      <c r="A191" s="5"/>
      <c r="B191" s="5"/>
      <c r="C191" s="31"/>
      <c r="D191" s="31"/>
      <c r="E191" s="31"/>
      <c r="F191" s="31"/>
      <c r="G191" s="31"/>
      <c r="H191" s="31"/>
      <c r="I191" s="31"/>
      <c r="J191" s="31"/>
      <c r="K191" s="31"/>
      <c r="L191" s="31"/>
    </row>
    <row r="192" spans="1:12">
      <c r="A192" s="5"/>
      <c r="B192" s="5"/>
      <c r="C192" s="31"/>
      <c r="D192" s="31"/>
      <c r="E192" s="31"/>
      <c r="F192" s="31"/>
      <c r="G192" s="31"/>
      <c r="H192" s="31"/>
      <c r="I192" s="31"/>
      <c r="J192" s="31"/>
      <c r="K192" s="31"/>
      <c r="L192" s="31"/>
    </row>
    <row r="193" spans="1:12">
      <c r="A193" s="5"/>
      <c r="B193" s="5"/>
      <c r="C193" s="31"/>
      <c r="D193" s="31"/>
      <c r="E193" s="31"/>
      <c r="F193" s="31"/>
      <c r="G193" s="31"/>
      <c r="H193" s="31"/>
      <c r="I193" s="31"/>
      <c r="J193" s="31"/>
      <c r="K193" s="31"/>
      <c r="L193" s="31"/>
    </row>
    <row r="194" spans="1:12">
      <c r="A194" s="5"/>
      <c r="B194" s="5"/>
      <c r="C194" s="31"/>
      <c r="D194" s="31"/>
      <c r="E194" s="31"/>
      <c r="F194" s="31"/>
      <c r="G194" s="31"/>
      <c r="H194" s="31"/>
      <c r="I194" s="31"/>
      <c r="J194" s="31"/>
      <c r="K194" s="31"/>
      <c r="L194" s="31"/>
    </row>
    <row r="195" spans="1:12">
      <c r="A195" s="5"/>
      <c r="B195" s="5"/>
      <c r="C195" s="31"/>
      <c r="D195" s="31"/>
      <c r="E195" s="31"/>
      <c r="F195" s="31"/>
      <c r="G195" s="31"/>
      <c r="H195" s="31"/>
      <c r="I195" s="31"/>
      <c r="J195" s="31"/>
      <c r="K195" s="31"/>
      <c r="L195" s="31"/>
    </row>
    <row r="196" spans="1:12">
      <c r="A196" s="5"/>
      <c r="B196" s="5"/>
      <c r="C196" s="31"/>
      <c r="D196" s="31"/>
      <c r="E196" s="31"/>
      <c r="F196" s="31"/>
      <c r="G196" s="31"/>
      <c r="H196" s="31"/>
      <c r="I196" s="31"/>
      <c r="J196" s="31"/>
      <c r="K196" s="31"/>
      <c r="L196" s="31"/>
    </row>
    <row r="197" spans="1:12">
      <c r="A197" s="5"/>
      <c r="B197" s="5"/>
      <c r="C197" s="31"/>
      <c r="D197" s="31"/>
      <c r="E197" s="31"/>
      <c r="F197" s="31"/>
      <c r="G197" s="31"/>
      <c r="H197" s="31"/>
      <c r="I197" s="31"/>
      <c r="J197" s="31"/>
      <c r="K197" s="31"/>
      <c r="L197" s="31"/>
    </row>
    <row r="198" spans="1:12">
      <c r="A198" s="5"/>
      <c r="B198" s="5"/>
      <c r="C198" s="31"/>
      <c r="D198" s="31"/>
      <c r="E198" s="31"/>
      <c r="F198" s="31"/>
      <c r="G198" s="31"/>
      <c r="H198" s="31"/>
      <c r="I198" s="31"/>
      <c r="J198" s="31"/>
      <c r="K198" s="31"/>
      <c r="L198" s="31"/>
    </row>
    <row r="199" spans="1:12">
      <c r="A199" s="5"/>
      <c r="B199" s="5"/>
      <c r="C199" s="31"/>
      <c r="D199" s="31"/>
      <c r="E199" s="31"/>
      <c r="F199" s="31"/>
      <c r="G199" s="31"/>
      <c r="H199" s="31"/>
      <c r="I199" s="31"/>
      <c r="J199" s="31"/>
      <c r="K199" s="31"/>
      <c r="L199" s="31"/>
    </row>
    <row r="200" spans="1:12">
      <c r="A200" s="5"/>
      <c r="B200" s="5"/>
      <c r="C200" s="31"/>
      <c r="D200" s="31"/>
      <c r="E200" s="31"/>
      <c r="F200" s="31"/>
      <c r="G200" s="31"/>
      <c r="H200" s="31"/>
      <c r="I200" s="31"/>
      <c r="J200" s="31"/>
      <c r="K200" s="31"/>
      <c r="L200" s="31"/>
    </row>
    <row r="201" spans="1:12">
      <c r="A201" s="5"/>
      <c r="B201" s="5"/>
      <c r="C201" s="31"/>
      <c r="D201" s="31"/>
      <c r="E201" s="31"/>
      <c r="F201" s="31"/>
      <c r="G201" s="31"/>
      <c r="H201" s="31"/>
      <c r="I201" s="31"/>
      <c r="J201" s="31"/>
      <c r="K201" s="31"/>
      <c r="L201" s="31"/>
    </row>
    <row r="202" spans="1:12">
      <c r="A202" s="5"/>
      <c r="B202" s="5"/>
      <c r="C202" s="31"/>
      <c r="D202" s="31"/>
      <c r="E202" s="31"/>
      <c r="F202" s="31"/>
      <c r="G202" s="31"/>
      <c r="H202" s="31"/>
      <c r="I202" s="31"/>
      <c r="J202" s="31"/>
      <c r="K202" s="31"/>
      <c r="L202" s="31"/>
    </row>
    <row r="203" spans="1:12">
      <c r="A203" s="5"/>
      <c r="B203" s="5"/>
      <c r="C203" s="31"/>
      <c r="D203" s="31"/>
      <c r="E203" s="31"/>
      <c r="F203" s="31"/>
      <c r="G203" s="31"/>
      <c r="H203" s="31"/>
      <c r="I203" s="31"/>
      <c r="J203" s="31"/>
      <c r="K203" s="31"/>
      <c r="L203" s="31"/>
    </row>
    <row r="204" spans="1:12">
      <c r="A204" s="5"/>
      <c r="B204" s="5"/>
      <c r="C204" s="31"/>
      <c r="D204" s="31"/>
      <c r="E204" s="31"/>
      <c r="F204" s="31"/>
      <c r="G204" s="31"/>
      <c r="H204" s="31"/>
      <c r="I204" s="31"/>
      <c r="J204" s="31"/>
      <c r="K204" s="31"/>
      <c r="L204" s="31"/>
    </row>
    <row r="205" spans="1:12">
      <c r="A205" s="5"/>
      <c r="B205" s="5"/>
      <c r="C205" s="31"/>
      <c r="D205" s="31"/>
      <c r="E205" s="31"/>
      <c r="F205" s="31"/>
      <c r="G205" s="31"/>
      <c r="H205" s="31"/>
      <c r="I205" s="31"/>
      <c r="J205" s="31"/>
      <c r="K205" s="31"/>
      <c r="L205" s="31"/>
    </row>
    <row r="206" spans="1:12">
      <c r="A206" s="5"/>
      <c r="B206" s="5"/>
      <c r="C206" s="31"/>
      <c r="D206" s="31"/>
      <c r="E206" s="31"/>
      <c r="F206" s="31"/>
      <c r="G206" s="31"/>
      <c r="H206" s="31"/>
      <c r="I206" s="31"/>
      <c r="J206" s="31"/>
      <c r="K206" s="31"/>
      <c r="L206" s="31"/>
    </row>
    <row r="207" spans="1:12">
      <c r="A207" s="5"/>
      <c r="B207" s="5"/>
      <c r="C207" s="31"/>
      <c r="D207" s="31"/>
      <c r="E207" s="31"/>
      <c r="F207" s="31"/>
      <c r="G207" s="31"/>
      <c r="H207" s="31"/>
      <c r="I207" s="31"/>
      <c r="J207" s="31"/>
      <c r="K207" s="31"/>
      <c r="L207" s="31"/>
    </row>
    <row r="208" spans="1:12">
      <c r="A208" s="5"/>
      <c r="B208" s="5"/>
      <c r="C208" s="31"/>
      <c r="D208" s="31"/>
      <c r="E208" s="31"/>
      <c r="F208" s="31"/>
      <c r="G208" s="31"/>
      <c r="H208" s="31"/>
      <c r="I208" s="31"/>
      <c r="J208" s="31"/>
      <c r="K208" s="31"/>
      <c r="L208" s="31"/>
    </row>
    <row r="209" spans="1:12">
      <c r="A209" s="5"/>
      <c r="B209" s="5"/>
      <c r="C209" s="31"/>
      <c r="D209" s="31"/>
      <c r="E209" s="31"/>
      <c r="F209" s="31"/>
      <c r="G209" s="31"/>
      <c r="H209" s="31"/>
      <c r="I209" s="31"/>
      <c r="J209" s="31"/>
      <c r="K209" s="31"/>
      <c r="L209" s="31"/>
    </row>
    <row r="210" spans="1:12">
      <c r="A210" s="5"/>
      <c r="B210" s="5"/>
      <c r="C210" s="31"/>
      <c r="D210" s="31"/>
      <c r="E210" s="31"/>
      <c r="F210" s="31"/>
      <c r="G210" s="31"/>
      <c r="H210" s="31"/>
      <c r="I210" s="31"/>
      <c r="J210" s="31"/>
      <c r="K210" s="31"/>
      <c r="L210" s="31"/>
    </row>
    <row r="211" spans="1:12">
      <c r="A211" s="5"/>
      <c r="B211" s="5"/>
      <c r="C211" s="31"/>
      <c r="D211" s="31"/>
      <c r="E211" s="31"/>
      <c r="F211" s="31"/>
      <c r="G211" s="31"/>
      <c r="H211" s="31"/>
      <c r="I211" s="31"/>
      <c r="J211" s="31"/>
      <c r="K211" s="31"/>
      <c r="L211" s="31"/>
    </row>
    <row r="212" spans="1:12">
      <c r="A212" s="5"/>
      <c r="B212" s="5"/>
      <c r="C212" s="31"/>
      <c r="D212" s="31"/>
      <c r="E212" s="31"/>
      <c r="F212" s="31"/>
      <c r="G212" s="31"/>
      <c r="H212" s="31"/>
      <c r="I212" s="31"/>
      <c r="J212" s="31"/>
      <c r="K212" s="31"/>
      <c r="L212" s="31"/>
    </row>
    <row r="213" spans="1:12">
      <c r="A213" s="5"/>
      <c r="B213" s="5"/>
      <c r="C213" s="31"/>
      <c r="D213" s="31"/>
      <c r="E213" s="31"/>
      <c r="F213" s="31"/>
      <c r="G213" s="31"/>
      <c r="H213" s="31"/>
      <c r="I213" s="31"/>
      <c r="J213" s="31"/>
      <c r="K213" s="31"/>
      <c r="L213" s="31"/>
    </row>
    <row r="214" spans="1:12">
      <c r="A214" s="5"/>
      <c r="B214" s="5"/>
      <c r="C214" s="31"/>
      <c r="D214" s="31"/>
      <c r="E214" s="31"/>
      <c r="F214" s="31"/>
      <c r="G214" s="31"/>
      <c r="H214" s="31"/>
      <c r="I214" s="31"/>
      <c r="J214" s="31"/>
      <c r="K214" s="31"/>
      <c r="L214" s="31"/>
    </row>
    <row r="215" spans="1:12">
      <c r="A215" s="5"/>
      <c r="B215" s="5"/>
      <c r="C215" s="31"/>
      <c r="D215" s="31"/>
      <c r="E215" s="31"/>
      <c r="F215" s="31"/>
      <c r="G215" s="31"/>
      <c r="H215" s="31"/>
      <c r="I215" s="31"/>
      <c r="J215" s="31"/>
      <c r="K215" s="31"/>
      <c r="L215" s="31"/>
    </row>
    <row r="216" spans="1:12">
      <c r="A216" s="5"/>
      <c r="B216" s="5"/>
      <c r="C216" s="31"/>
      <c r="D216" s="31"/>
      <c r="E216" s="31"/>
      <c r="F216" s="31"/>
      <c r="G216" s="31"/>
      <c r="H216" s="31"/>
      <c r="I216" s="31"/>
      <c r="J216" s="31"/>
      <c r="K216" s="31"/>
      <c r="L216" s="31"/>
    </row>
    <row r="217" spans="1:12">
      <c r="A217" s="5"/>
      <c r="B217" s="5"/>
      <c r="C217" s="31"/>
      <c r="D217" s="31"/>
      <c r="E217" s="31"/>
      <c r="F217" s="31"/>
      <c r="G217" s="31"/>
      <c r="H217" s="31"/>
      <c r="I217" s="31"/>
      <c r="J217" s="31"/>
      <c r="K217" s="31"/>
      <c r="L217" s="31"/>
    </row>
    <row r="218" spans="1:12">
      <c r="A218" s="5"/>
      <c r="B218" s="5"/>
      <c r="C218" s="31"/>
      <c r="D218" s="31"/>
      <c r="E218" s="31"/>
      <c r="F218" s="31"/>
      <c r="G218" s="31"/>
      <c r="H218" s="31"/>
      <c r="I218" s="31"/>
      <c r="J218" s="31"/>
      <c r="K218" s="31"/>
      <c r="L218" s="31"/>
    </row>
    <row r="219" spans="1:12">
      <c r="A219" s="5"/>
      <c r="B219" s="5"/>
      <c r="C219" s="31"/>
      <c r="D219" s="31"/>
      <c r="E219" s="31"/>
      <c r="F219" s="31"/>
      <c r="G219" s="31"/>
      <c r="H219" s="31"/>
      <c r="I219" s="31"/>
      <c r="J219" s="31"/>
      <c r="K219" s="31"/>
      <c r="L219" s="31"/>
    </row>
    <row r="220" spans="1:12">
      <c r="A220" s="5"/>
      <c r="B220" s="5"/>
      <c r="C220" s="31"/>
      <c r="D220" s="31"/>
      <c r="E220" s="31"/>
      <c r="F220" s="31"/>
      <c r="G220" s="31"/>
      <c r="H220" s="31"/>
      <c r="I220" s="31"/>
      <c r="J220" s="31"/>
      <c r="K220" s="31"/>
      <c r="L220" s="31"/>
    </row>
    <row r="221" spans="1:12">
      <c r="A221" s="5"/>
      <c r="B221" s="5"/>
      <c r="C221" s="31"/>
      <c r="D221" s="31"/>
      <c r="E221" s="31"/>
      <c r="F221" s="31"/>
      <c r="G221" s="31"/>
      <c r="H221" s="31"/>
      <c r="I221" s="31"/>
      <c r="J221" s="31"/>
      <c r="K221" s="31"/>
      <c r="L221" s="31"/>
    </row>
    <row r="222" spans="1:12">
      <c r="A222" s="5"/>
      <c r="B222" s="5"/>
      <c r="C222" s="31"/>
      <c r="D222" s="31"/>
      <c r="E222" s="31"/>
      <c r="F222" s="31"/>
      <c r="G222" s="31"/>
      <c r="H222" s="31"/>
      <c r="I222" s="31"/>
      <c r="J222" s="31"/>
      <c r="K222" s="31"/>
      <c r="L222" s="31"/>
    </row>
    <row r="223" spans="1:12">
      <c r="A223" s="5"/>
      <c r="B223" s="5"/>
      <c r="C223" s="31"/>
      <c r="D223" s="31"/>
      <c r="E223" s="31"/>
      <c r="F223" s="31"/>
      <c r="G223" s="31"/>
      <c r="H223" s="31"/>
      <c r="I223" s="31"/>
      <c r="J223" s="31"/>
      <c r="K223" s="31"/>
      <c r="L223" s="31"/>
    </row>
    <row r="224" spans="1:12">
      <c r="A224" s="5"/>
      <c r="B224" s="5"/>
      <c r="C224" s="31"/>
      <c r="D224" s="31"/>
      <c r="E224" s="31"/>
      <c r="F224" s="31"/>
      <c r="G224" s="31"/>
      <c r="H224" s="31"/>
      <c r="I224" s="31"/>
      <c r="J224" s="31"/>
      <c r="K224" s="31"/>
      <c r="L224" s="31"/>
    </row>
    <row r="225" spans="1:12">
      <c r="A225" s="5"/>
      <c r="B225" s="5"/>
      <c r="C225" s="31"/>
      <c r="D225" s="31"/>
      <c r="E225" s="31"/>
      <c r="F225" s="31"/>
      <c r="G225" s="31"/>
      <c r="H225" s="31"/>
      <c r="I225" s="31"/>
      <c r="J225" s="31"/>
      <c r="K225" s="31"/>
      <c r="L225" s="31"/>
    </row>
    <row r="226" spans="1:12">
      <c r="A226" s="5"/>
      <c r="B226" s="5"/>
      <c r="C226" s="31"/>
      <c r="D226" s="31"/>
      <c r="E226" s="31"/>
      <c r="F226" s="31"/>
      <c r="G226" s="31"/>
      <c r="H226" s="31"/>
      <c r="I226" s="31"/>
      <c r="J226" s="31"/>
      <c r="K226" s="31"/>
      <c r="L226" s="31"/>
    </row>
    <row r="227" spans="1:12">
      <c r="A227" s="5"/>
      <c r="B227" s="5"/>
      <c r="C227" s="31"/>
      <c r="D227" s="31"/>
      <c r="E227" s="31"/>
      <c r="F227" s="31"/>
      <c r="G227" s="31"/>
      <c r="H227" s="31"/>
      <c r="I227" s="31"/>
      <c r="J227" s="31"/>
      <c r="K227" s="31"/>
      <c r="L227" s="31"/>
    </row>
    <row r="228" spans="1:12">
      <c r="A228" s="5"/>
      <c r="B228" s="5"/>
      <c r="C228" s="31"/>
      <c r="D228" s="31"/>
      <c r="E228" s="31"/>
      <c r="F228" s="31"/>
      <c r="G228" s="31"/>
      <c r="H228" s="31"/>
      <c r="I228" s="31"/>
      <c r="J228" s="31"/>
      <c r="K228" s="31"/>
      <c r="L228" s="31"/>
    </row>
    <row r="229" spans="1:12">
      <c r="A229" s="5"/>
      <c r="B229" s="5"/>
      <c r="C229" s="31"/>
      <c r="D229" s="31"/>
      <c r="E229" s="31"/>
      <c r="F229" s="31"/>
      <c r="G229" s="31"/>
      <c r="H229" s="31"/>
      <c r="I229" s="31"/>
      <c r="J229" s="31"/>
      <c r="K229" s="31"/>
      <c r="L229" s="31"/>
    </row>
    <row r="230" spans="1:12">
      <c r="A230" s="5"/>
      <c r="B230" s="5"/>
      <c r="C230" s="31"/>
      <c r="D230" s="31"/>
      <c r="E230" s="31"/>
      <c r="F230" s="31"/>
      <c r="G230" s="31"/>
      <c r="H230" s="31"/>
      <c r="I230" s="31"/>
      <c r="J230" s="31"/>
      <c r="K230" s="31"/>
      <c r="L230" s="31"/>
    </row>
    <row r="231" spans="1:12">
      <c r="A231" s="5"/>
      <c r="B231" s="5"/>
      <c r="C231" s="31"/>
      <c r="D231" s="31"/>
      <c r="E231" s="31"/>
      <c r="F231" s="31"/>
      <c r="G231" s="31"/>
      <c r="H231" s="31"/>
      <c r="I231" s="31"/>
      <c r="J231" s="31"/>
      <c r="K231" s="31"/>
      <c r="L231" s="31"/>
    </row>
    <row r="232" spans="1:12">
      <c r="A232" s="5"/>
      <c r="B232" s="5"/>
      <c r="C232" s="31"/>
      <c r="D232" s="31"/>
      <c r="E232" s="31"/>
      <c r="F232" s="31"/>
      <c r="G232" s="31"/>
      <c r="H232" s="31"/>
      <c r="I232" s="31"/>
      <c r="J232" s="31"/>
      <c r="K232" s="31"/>
      <c r="L232" s="31"/>
    </row>
    <row r="233" spans="1:12">
      <c r="A233" s="5"/>
      <c r="B233" s="5"/>
      <c r="C233" s="31"/>
      <c r="D233" s="31"/>
      <c r="E233" s="31"/>
      <c r="F233" s="31"/>
      <c r="G233" s="31"/>
      <c r="H233" s="31"/>
      <c r="I233" s="31"/>
      <c r="J233" s="31"/>
      <c r="K233" s="31"/>
      <c r="L233" s="31"/>
    </row>
    <row r="234" spans="1:12">
      <c r="A234" s="5"/>
      <c r="B234" s="5"/>
      <c r="C234" s="31"/>
      <c r="D234" s="31"/>
      <c r="E234" s="31"/>
      <c r="F234" s="31"/>
      <c r="G234" s="31"/>
      <c r="H234" s="31"/>
      <c r="I234" s="31"/>
      <c r="J234" s="31"/>
      <c r="K234" s="31"/>
      <c r="L234" s="31"/>
    </row>
    <row r="235" spans="1:12">
      <c r="A235" s="5"/>
      <c r="B235" s="5"/>
      <c r="C235" s="31"/>
      <c r="D235" s="31"/>
      <c r="E235" s="31"/>
      <c r="F235" s="31"/>
      <c r="G235" s="31"/>
      <c r="H235" s="31"/>
      <c r="I235" s="31"/>
      <c r="J235" s="31"/>
      <c r="K235" s="31"/>
      <c r="L235" s="31"/>
    </row>
    <row r="236" spans="1:12">
      <c r="A236" s="5"/>
      <c r="B236" s="5"/>
      <c r="C236" s="31"/>
      <c r="D236" s="31"/>
      <c r="E236" s="31"/>
      <c r="F236" s="31"/>
      <c r="G236" s="31"/>
      <c r="H236" s="31"/>
      <c r="I236" s="31"/>
      <c r="J236" s="31"/>
      <c r="K236" s="31"/>
      <c r="L236" s="31"/>
    </row>
    <row r="237" spans="1:12">
      <c r="A237" s="5"/>
      <c r="B237" s="5"/>
      <c r="C237" s="31"/>
      <c r="D237" s="31"/>
      <c r="E237" s="31"/>
      <c r="F237" s="31"/>
      <c r="G237" s="31"/>
      <c r="H237" s="31"/>
      <c r="I237" s="31"/>
      <c r="J237" s="31"/>
      <c r="K237" s="31"/>
      <c r="L237" s="31"/>
    </row>
    <row r="238" spans="1:12">
      <c r="A238" s="5"/>
      <c r="B238" s="5"/>
      <c r="C238" s="31"/>
      <c r="D238" s="31"/>
      <c r="E238" s="31"/>
      <c r="F238" s="31"/>
      <c r="G238" s="31"/>
      <c r="H238" s="31"/>
      <c r="I238" s="31"/>
      <c r="J238" s="31"/>
      <c r="K238" s="31"/>
      <c r="L238" s="31"/>
    </row>
    <row r="239" spans="1:12">
      <c r="A239" s="5"/>
      <c r="B239" s="5"/>
      <c r="C239" s="31"/>
      <c r="D239" s="31"/>
      <c r="E239" s="31"/>
      <c r="F239" s="31"/>
      <c r="G239" s="31"/>
      <c r="H239" s="31"/>
      <c r="I239" s="31"/>
      <c r="J239" s="31"/>
      <c r="K239" s="31"/>
      <c r="L239" s="31"/>
    </row>
    <row r="240" spans="1:12">
      <c r="A240" s="5"/>
      <c r="B240" s="5"/>
      <c r="C240" s="31"/>
      <c r="D240" s="31"/>
      <c r="E240" s="31"/>
      <c r="F240" s="31"/>
      <c r="G240" s="31"/>
      <c r="H240" s="31"/>
      <c r="I240" s="31"/>
      <c r="J240" s="31"/>
      <c r="K240" s="31"/>
      <c r="L240" s="31"/>
    </row>
    <row r="241" spans="1:12">
      <c r="A241" s="5"/>
      <c r="B241" s="5"/>
      <c r="C241" s="31"/>
      <c r="D241" s="31"/>
      <c r="E241" s="31"/>
      <c r="F241" s="31"/>
      <c r="G241" s="31"/>
      <c r="H241" s="31"/>
      <c r="I241" s="31"/>
      <c r="J241" s="31"/>
      <c r="K241" s="31"/>
      <c r="L241" s="31"/>
    </row>
    <row r="242" spans="1:12">
      <c r="A242" s="5"/>
      <c r="B242" s="5"/>
      <c r="C242" s="31"/>
      <c r="D242" s="31"/>
      <c r="E242" s="31"/>
      <c r="F242" s="31"/>
      <c r="G242" s="31"/>
      <c r="H242" s="31"/>
      <c r="I242" s="31"/>
      <c r="J242" s="31"/>
      <c r="K242" s="31"/>
      <c r="L242" s="31"/>
    </row>
    <row r="243" spans="1:12">
      <c r="A243" s="5"/>
      <c r="B243" s="5"/>
      <c r="C243" s="31"/>
      <c r="D243" s="31"/>
      <c r="E243" s="31"/>
      <c r="F243" s="31"/>
      <c r="G243" s="31"/>
      <c r="H243" s="31"/>
      <c r="I243" s="31"/>
      <c r="J243" s="31"/>
      <c r="K243" s="31"/>
      <c r="L243" s="31"/>
    </row>
    <row r="244" spans="1:12">
      <c r="A244" s="5"/>
      <c r="B244" s="5"/>
      <c r="C244" s="31"/>
      <c r="D244" s="31"/>
      <c r="E244" s="31"/>
      <c r="F244" s="31"/>
      <c r="G244" s="31"/>
      <c r="H244" s="31"/>
      <c r="I244" s="31"/>
      <c r="J244" s="31"/>
      <c r="K244" s="31"/>
      <c r="L244" s="31"/>
    </row>
    <row r="245" spans="1:12">
      <c r="A245" s="5"/>
      <c r="B245" s="5"/>
      <c r="C245" s="31"/>
      <c r="D245" s="31"/>
      <c r="E245" s="31"/>
      <c r="F245" s="31"/>
      <c r="G245" s="31"/>
      <c r="H245" s="31"/>
      <c r="I245" s="31"/>
      <c r="J245" s="31"/>
      <c r="K245" s="31"/>
      <c r="L245" s="31"/>
    </row>
    <row r="246" spans="1:12">
      <c r="A246" s="5"/>
      <c r="B246" s="5"/>
      <c r="C246" s="31"/>
      <c r="D246" s="31"/>
      <c r="E246" s="31"/>
      <c r="F246" s="31"/>
      <c r="G246" s="31"/>
      <c r="H246" s="31"/>
      <c r="I246" s="31"/>
      <c r="J246" s="31"/>
      <c r="K246" s="31"/>
      <c r="L246" s="31"/>
    </row>
    <row r="247" spans="1:12">
      <c r="A247" s="5"/>
      <c r="B247" s="5"/>
      <c r="C247" s="31"/>
      <c r="D247" s="31"/>
      <c r="E247" s="31"/>
      <c r="F247" s="31"/>
      <c r="G247" s="31"/>
      <c r="H247" s="31"/>
      <c r="I247" s="31"/>
      <c r="J247" s="31"/>
      <c r="K247" s="31"/>
      <c r="L247" s="31"/>
    </row>
    <row r="248" spans="1:12">
      <c r="A248" s="5"/>
      <c r="B248" s="5"/>
      <c r="C248" s="31"/>
      <c r="D248" s="31"/>
      <c r="E248" s="31"/>
      <c r="F248" s="31"/>
      <c r="G248" s="31"/>
      <c r="H248" s="31"/>
      <c r="I248" s="31"/>
      <c r="J248" s="31"/>
      <c r="K248" s="31"/>
      <c r="L248" s="31"/>
    </row>
    <row r="249" spans="1:12">
      <c r="A249" s="5"/>
      <c r="B249" s="5"/>
      <c r="C249" s="31"/>
      <c r="D249" s="31"/>
      <c r="E249" s="31"/>
      <c r="F249" s="31"/>
      <c r="G249" s="31"/>
      <c r="H249" s="31"/>
      <c r="I249" s="31"/>
      <c r="J249" s="31"/>
      <c r="K249" s="31"/>
      <c r="L249" s="31"/>
    </row>
    <row r="250" spans="1:12">
      <c r="A250" s="5"/>
      <c r="B250" s="5"/>
      <c r="C250" s="31"/>
      <c r="D250" s="31"/>
      <c r="E250" s="31"/>
      <c r="F250" s="31"/>
      <c r="G250" s="31"/>
      <c r="H250" s="31"/>
      <c r="I250" s="31"/>
      <c r="J250" s="31"/>
      <c r="K250" s="31"/>
      <c r="L250" s="31"/>
    </row>
    <row r="251" spans="1:12">
      <c r="A251" s="5"/>
      <c r="B251" s="5"/>
      <c r="C251" s="31"/>
      <c r="D251" s="31"/>
      <c r="E251" s="31"/>
      <c r="F251" s="31"/>
      <c r="G251" s="31"/>
      <c r="H251" s="31"/>
      <c r="I251" s="31"/>
      <c r="J251" s="31"/>
      <c r="K251" s="31"/>
      <c r="L251" s="31"/>
    </row>
    <row r="252" spans="1:12">
      <c r="A252" s="5"/>
      <c r="B252" s="5"/>
      <c r="C252" s="31"/>
      <c r="D252" s="31"/>
      <c r="E252" s="31"/>
      <c r="F252" s="31"/>
      <c r="G252" s="31"/>
      <c r="H252" s="31"/>
      <c r="I252" s="31"/>
      <c r="J252" s="31"/>
      <c r="K252" s="31"/>
      <c r="L252" s="31"/>
    </row>
    <row r="253" spans="1:12">
      <c r="A253" s="5"/>
      <c r="B253" s="5"/>
      <c r="C253" s="31"/>
      <c r="D253" s="31"/>
      <c r="E253" s="31"/>
      <c r="F253" s="31"/>
      <c r="G253" s="31"/>
      <c r="H253" s="31"/>
      <c r="I253" s="31"/>
      <c r="J253" s="31"/>
      <c r="K253" s="31"/>
      <c r="L253" s="31"/>
    </row>
    <row r="254" spans="1:12">
      <c r="A254" s="5"/>
      <c r="B254" s="5"/>
      <c r="C254" s="31"/>
      <c r="D254" s="31"/>
      <c r="E254" s="31"/>
      <c r="F254" s="31"/>
      <c r="G254" s="31"/>
      <c r="H254" s="31"/>
      <c r="I254" s="31"/>
      <c r="J254" s="31"/>
      <c r="K254" s="31"/>
      <c r="L254" s="31"/>
    </row>
    <row r="255" spans="1:12">
      <c r="A255" s="5"/>
      <c r="B255" s="5"/>
      <c r="C255" s="31"/>
      <c r="D255" s="31"/>
      <c r="E255" s="31"/>
      <c r="F255" s="31"/>
      <c r="G255" s="31"/>
      <c r="H255" s="31"/>
      <c r="I255" s="31"/>
      <c r="J255" s="31"/>
      <c r="K255" s="31"/>
      <c r="L255" s="31"/>
    </row>
    <row r="256" spans="1:12">
      <c r="A256" s="5"/>
      <c r="B256" s="5"/>
      <c r="C256" s="31"/>
      <c r="D256" s="31"/>
      <c r="E256" s="31"/>
      <c r="F256" s="31"/>
      <c r="G256" s="31"/>
      <c r="H256" s="31"/>
      <c r="I256" s="31"/>
      <c r="J256" s="31"/>
      <c r="K256" s="31"/>
      <c r="L256" s="31"/>
    </row>
    <row r="257" spans="1:12">
      <c r="A257" s="5"/>
      <c r="B257" s="5"/>
      <c r="C257" s="31"/>
      <c r="D257" s="31"/>
      <c r="E257" s="31"/>
      <c r="F257" s="31"/>
      <c r="G257" s="31"/>
      <c r="H257" s="31"/>
      <c r="I257" s="31"/>
      <c r="J257" s="31"/>
      <c r="K257" s="31"/>
      <c r="L257" s="31"/>
    </row>
    <row r="258" spans="1:12">
      <c r="A258" s="5"/>
      <c r="B258" s="5"/>
      <c r="C258" s="31"/>
      <c r="D258" s="31"/>
      <c r="E258" s="31"/>
      <c r="F258" s="31"/>
      <c r="G258" s="31"/>
      <c r="H258" s="31"/>
      <c r="I258" s="31"/>
      <c r="J258" s="31"/>
      <c r="K258" s="31"/>
      <c r="L258" s="31"/>
    </row>
    <row r="259" spans="1:12">
      <c r="A259" s="5"/>
      <c r="B259" s="5"/>
      <c r="C259" s="31"/>
      <c r="D259" s="31"/>
      <c r="E259" s="31"/>
      <c r="F259" s="31"/>
      <c r="G259" s="31"/>
      <c r="H259" s="31"/>
      <c r="I259" s="31"/>
      <c r="J259" s="31"/>
      <c r="K259" s="31"/>
      <c r="L259" s="31"/>
    </row>
    <row r="260" spans="1:12">
      <c r="A260" s="5"/>
      <c r="B260" s="5"/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12">
      <c r="A261" s="5"/>
      <c r="B261" s="5"/>
      <c r="C261" s="31"/>
      <c r="D261" s="31"/>
      <c r="E261" s="31"/>
      <c r="F261" s="31"/>
      <c r="G261" s="31"/>
      <c r="H261" s="31"/>
      <c r="I261" s="31"/>
      <c r="J261" s="31"/>
      <c r="K261" s="31"/>
      <c r="L261" s="31"/>
    </row>
    <row r="262" spans="1:12">
      <c r="A262" s="5"/>
      <c r="B262" s="5"/>
      <c r="C262" s="31"/>
      <c r="D262" s="31"/>
      <c r="E262" s="31"/>
      <c r="F262" s="31"/>
      <c r="G262" s="31"/>
      <c r="H262" s="31"/>
      <c r="I262" s="31"/>
      <c r="J262" s="31"/>
      <c r="K262" s="31"/>
      <c r="L262" s="31"/>
    </row>
    <row r="263" spans="1:12">
      <c r="A263" s="5"/>
      <c r="B263" s="5"/>
      <c r="C263" s="31"/>
      <c r="D263" s="31"/>
      <c r="E263" s="31"/>
      <c r="F263" s="31"/>
      <c r="G263" s="31"/>
      <c r="H263" s="31"/>
      <c r="I263" s="31"/>
      <c r="J263" s="31"/>
      <c r="K263" s="31"/>
      <c r="L263" s="31"/>
    </row>
    <row r="264" spans="1:12">
      <c r="A264" s="5"/>
      <c r="B264" s="5"/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12">
      <c r="A265" s="5"/>
      <c r="B265" s="5"/>
      <c r="C265" s="31"/>
      <c r="D265" s="31"/>
      <c r="E265" s="31"/>
      <c r="F265" s="31"/>
      <c r="G265" s="31"/>
      <c r="H265" s="31"/>
      <c r="I265" s="31"/>
      <c r="J265" s="31"/>
      <c r="K265" s="31"/>
      <c r="L265" s="31"/>
    </row>
    <row r="266" spans="1:12">
      <c r="A266" s="5"/>
      <c r="B266" s="5"/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12">
      <c r="A267" s="5"/>
      <c r="B267" s="5"/>
      <c r="C267" s="31"/>
      <c r="D267" s="31"/>
      <c r="E267" s="31"/>
      <c r="F267" s="31"/>
      <c r="G267" s="31"/>
      <c r="H267" s="31"/>
      <c r="I267" s="31"/>
      <c r="J267" s="31"/>
      <c r="K267" s="31"/>
      <c r="L267" s="31"/>
    </row>
    <row r="268" spans="1:12">
      <c r="A268" s="5"/>
      <c r="B268" s="5"/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12">
      <c r="A269" s="5"/>
      <c r="B269" s="5"/>
      <c r="C269" s="31"/>
      <c r="D269" s="31"/>
      <c r="E269" s="31"/>
      <c r="F269" s="31"/>
      <c r="G269" s="31"/>
      <c r="H269" s="31"/>
      <c r="I269" s="31"/>
      <c r="J269" s="31"/>
      <c r="K269" s="31"/>
      <c r="L269" s="31"/>
    </row>
    <row r="270" spans="1:12">
      <c r="A270" s="5"/>
      <c r="B270" s="5"/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12">
      <c r="A271" s="5"/>
      <c r="B271" s="5"/>
      <c r="C271" s="31"/>
      <c r="D271" s="31"/>
      <c r="E271" s="31"/>
      <c r="F271" s="31"/>
      <c r="G271" s="31"/>
      <c r="H271" s="31"/>
      <c r="I271" s="31"/>
      <c r="J271" s="31"/>
      <c r="K271" s="31"/>
      <c r="L271" s="31"/>
    </row>
    <row r="272" spans="1:12">
      <c r="A272" s="5"/>
      <c r="B272" s="5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12">
      <c r="A273" s="5"/>
      <c r="B273" s="5"/>
      <c r="C273" s="31"/>
      <c r="D273" s="31"/>
      <c r="E273" s="31"/>
      <c r="F273" s="31"/>
      <c r="G273" s="31"/>
      <c r="H273" s="31"/>
      <c r="I273" s="31"/>
      <c r="J273" s="31"/>
      <c r="K273" s="31"/>
      <c r="L273" s="31"/>
    </row>
    <row r="274" spans="1:12">
      <c r="A274" s="5"/>
      <c r="B274" s="5"/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12">
      <c r="A275" s="5"/>
      <c r="B275" s="5"/>
      <c r="C275" s="31"/>
      <c r="D275" s="31"/>
      <c r="E275" s="31"/>
      <c r="F275" s="31"/>
      <c r="G275" s="31"/>
      <c r="H275" s="31"/>
      <c r="I275" s="31"/>
      <c r="J275" s="31"/>
      <c r="K275" s="31"/>
      <c r="L275" s="31"/>
    </row>
    <row r="276" spans="1:12">
      <c r="A276" s="5"/>
      <c r="B276" s="5"/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12">
      <c r="A277" s="5"/>
      <c r="B277" s="5"/>
      <c r="C277" s="31"/>
      <c r="D277" s="31"/>
      <c r="E277" s="31"/>
      <c r="F277" s="31"/>
      <c r="G277" s="31"/>
      <c r="H277" s="31"/>
      <c r="I277" s="31"/>
      <c r="J277" s="31"/>
      <c r="K277" s="31"/>
      <c r="L277" s="31"/>
    </row>
    <row r="278" spans="1:12">
      <c r="A278" s="5"/>
      <c r="B278" s="5"/>
      <c r="C278" s="31"/>
      <c r="D278" s="31"/>
      <c r="E278" s="31"/>
      <c r="F278" s="31"/>
      <c r="G278" s="31"/>
      <c r="H278" s="31"/>
      <c r="I278" s="31"/>
      <c r="J278" s="31"/>
      <c r="K278" s="31"/>
      <c r="L278" s="31"/>
    </row>
    <row r="279" spans="1:12">
      <c r="A279" s="5"/>
      <c r="B279" s="5"/>
      <c r="C279" s="31"/>
      <c r="D279" s="31"/>
      <c r="E279" s="31"/>
      <c r="F279" s="31"/>
      <c r="G279" s="31"/>
      <c r="H279" s="31"/>
      <c r="I279" s="31"/>
      <c r="J279" s="31"/>
      <c r="K279" s="31"/>
      <c r="L279" s="31"/>
    </row>
    <row r="280" spans="1:12">
      <c r="A280" s="5"/>
      <c r="B280" s="5"/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12">
      <c r="A281" s="5"/>
      <c r="B281" s="5"/>
      <c r="C281" s="31"/>
      <c r="D281" s="31"/>
      <c r="E281" s="31"/>
      <c r="F281" s="31"/>
      <c r="G281" s="31"/>
      <c r="H281" s="31"/>
      <c r="I281" s="31"/>
      <c r="J281" s="31"/>
      <c r="K281" s="31"/>
      <c r="L281" s="31"/>
    </row>
    <row r="282" spans="1:12">
      <c r="A282" s="5"/>
      <c r="B282" s="5"/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12">
      <c r="A283" s="5"/>
      <c r="B283" s="5"/>
      <c r="C283" s="31"/>
      <c r="D283" s="31"/>
      <c r="E283" s="31"/>
      <c r="F283" s="31"/>
      <c r="G283" s="31"/>
      <c r="H283" s="31"/>
      <c r="I283" s="31"/>
      <c r="J283" s="31"/>
      <c r="K283" s="31"/>
      <c r="L283" s="31"/>
    </row>
    <row r="284" spans="1:12">
      <c r="A284" s="5"/>
      <c r="B284" s="5"/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12">
      <c r="A285" s="5"/>
      <c r="B285" s="5"/>
      <c r="C285" s="31"/>
      <c r="D285" s="31"/>
      <c r="E285" s="31"/>
      <c r="F285" s="31"/>
      <c r="G285" s="31"/>
      <c r="H285" s="31"/>
      <c r="I285" s="31"/>
      <c r="J285" s="31"/>
      <c r="K285" s="31"/>
      <c r="L285" s="31"/>
    </row>
    <row r="286" spans="1:12">
      <c r="A286" s="5"/>
      <c r="B286" s="5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>
      <c r="A287" s="5"/>
      <c r="B287" s="5"/>
      <c r="C287" s="31"/>
      <c r="D287" s="31"/>
      <c r="E287" s="31"/>
      <c r="F287" s="31"/>
      <c r="G287" s="31"/>
      <c r="H287" s="31"/>
      <c r="I287" s="31"/>
      <c r="J287" s="31"/>
      <c r="K287" s="31"/>
      <c r="L287" s="31"/>
    </row>
    <row r="288" spans="1:12">
      <c r="A288" s="5"/>
      <c r="B288" s="5"/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>
      <c r="A289" s="5"/>
      <c r="B289" s="5"/>
      <c r="C289" s="31"/>
      <c r="D289" s="31"/>
      <c r="E289" s="31"/>
      <c r="F289" s="31"/>
      <c r="G289" s="31"/>
      <c r="H289" s="31"/>
      <c r="I289" s="31"/>
      <c r="J289" s="31"/>
      <c r="K289" s="31"/>
      <c r="L289" s="31"/>
    </row>
    <row r="290" spans="1:12">
      <c r="A290" s="5"/>
      <c r="B290" s="5"/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>
      <c r="A291" s="5"/>
      <c r="B291" s="5"/>
      <c r="C291" s="31"/>
      <c r="D291" s="31"/>
      <c r="E291" s="31"/>
      <c r="F291" s="31"/>
      <c r="G291" s="31"/>
      <c r="H291" s="31"/>
      <c r="I291" s="31"/>
      <c r="J291" s="31"/>
      <c r="K291" s="31"/>
      <c r="L291" s="31"/>
    </row>
    <row r="292" spans="1:12">
      <c r="A292" s="5"/>
      <c r="B292" s="5"/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>
      <c r="A293" s="5"/>
      <c r="B293" s="5"/>
      <c r="C293" s="31"/>
      <c r="D293" s="31"/>
      <c r="E293" s="31"/>
      <c r="F293" s="31"/>
      <c r="G293" s="31"/>
      <c r="H293" s="31"/>
      <c r="I293" s="31"/>
      <c r="J293" s="31"/>
      <c r="K293" s="31"/>
      <c r="L293" s="31"/>
    </row>
    <row r="294" spans="1:12">
      <c r="A294" s="5"/>
      <c r="B294" s="5"/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>
      <c r="A295" s="5"/>
      <c r="B295" s="5"/>
      <c r="C295" s="31"/>
      <c r="D295" s="31"/>
      <c r="E295" s="31"/>
      <c r="F295" s="31"/>
      <c r="G295" s="31"/>
      <c r="H295" s="31"/>
      <c r="I295" s="31"/>
      <c r="J295" s="31"/>
      <c r="K295" s="31"/>
      <c r="L295" s="31"/>
    </row>
    <row r="296" spans="1:12">
      <c r="A296" s="5"/>
      <c r="B296" s="5"/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>
      <c r="A297" s="5"/>
      <c r="B297" s="5"/>
      <c r="C297" s="31"/>
      <c r="D297" s="31"/>
      <c r="E297" s="31"/>
      <c r="F297" s="31"/>
      <c r="G297" s="31"/>
      <c r="H297" s="31"/>
      <c r="I297" s="31"/>
      <c r="J297" s="31"/>
      <c r="K297" s="31"/>
      <c r="L297" s="31"/>
    </row>
    <row r="298" spans="1:12">
      <c r="A298" s="5"/>
      <c r="B298" s="5"/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>
      <c r="A299" s="5"/>
      <c r="B299" s="5"/>
      <c r="C299" s="31"/>
      <c r="D299" s="31"/>
      <c r="E299" s="31"/>
      <c r="F299" s="31"/>
      <c r="G299" s="31"/>
      <c r="H299" s="31"/>
      <c r="I299" s="31"/>
      <c r="J299" s="31"/>
      <c r="K299" s="31"/>
      <c r="L299" s="31"/>
    </row>
    <row r="300" spans="1:12">
      <c r="A300" s="5"/>
      <c r="B300" s="5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>
      <c r="A301" s="5"/>
      <c r="B301" s="5"/>
      <c r="C301" s="31"/>
      <c r="D301" s="31"/>
      <c r="E301" s="31"/>
      <c r="F301" s="31"/>
      <c r="G301" s="31"/>
      <c r="H301" s="31"/>
      <c r="I301" s="31"/>
      <c r="J301" s="31"/>
      <c r="K301" s="31"/>
      <c r="L301" s="31"/>
    </row>
    <row r="302" spans="1:12">
      <c r="A302" s="5"/>
      <c r="B302" s="5"/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>
      <c r="A303" s="5"/>
      <c r="B303" s="5"/>
      <c r="C303" s="31"/>
      <c r="D303" s="31"/>
      <c r="E303" s="31"/>
      <c r="F303" s="31"/>
      <c r="G303" s="31"/>
      <c r="H303" s="31"/>
      <c r="I303" s="31"/>
      <c r="J303" s="31"/>
      <c r="K303" s="31"/>
      <c r="L303" s="31"/>
    </row>
    <row r="304" spans="1:12">
      <c r="A304" s="5"/>
      <c r="B304" s="5"/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12">
      <c r="A305" s="5"/>
      <c r="B305" s="5"/>
      <c r="C305" s="31"/>
      <c r="D305" s="31"/>
      <c r="E305" s="31"/>
      <c r="F305" s="31"/>
      <c r="G305" s="31"/>
      <c r="H305" s="31"/>
      <c r="I305" s="31"/>
      <c r="J305" s="31"/>
      <c r="K305" s="31"/>
      <c r="L305" s="31"/>
    </row>
    <row r="306" spans="1:12">
      <c r="A306" s="5"/>
      <c r="B306" s="5"/>
      <c r="C306" s="31"/>
      <c r="D306" s="31"/>
      <c r="E306" s="31"/>
      <c r="F306" s="31"/>
      <c r="G306" s="31"/>
      <c r="H306" s="31"/>
      <c r="I306" s="31"/>
      <c r="J306" s="31"/>
      <c r="K306" s="31"/>
      <c r="L306" s="31"/>
    </row>
    <row r="307" spans="1:12">
      <c r="A307" s="5"/>
      <c r="B307" s="5"/>
      <c r="C307" s="31"/>
      <c r="D307" s="31"/>
      <c r="E307" s="31"/>
      <c r="F307" s="31"/>
      <c r="G307" s="31"/>
      <c r="H307" s="31"/>
      <c r="I307" s="31"/>
      <c r="J307" s="31"/>
      <c r="K307" s="31"/>
      <c r="L307" s="31"/>
    </row>
    <row r="308" spans="1:12">
      <c r="A308" s="5"/>
      <c r="B308" s="5"/>
      <c r="C308" s="31"/>
      <c r="D308" s="31"/>
      <c r="E308" s="31"/>
      <c r="F308" s="31"/>
      <c r="G308" s="31"/>
      <c r="H308" s="31"/>
      <c r="I308" s="31"/>
      <c r="J308" s="31"/>
      <c r="K308" s="31"/>
      <c r="L308" s="31"/>
    </row>
    <row r="309" spans="1:12">
      <c r="A309" s="5"/>
      <c r="B309" s="5"/>
      <c r="C309" s="31"/>
      <c r="D309" s="31"/>
      <c r="E309" s="31"/>
      <c r="F309" s="31"/>
      <c r="G309" s="31"/>
      <c r="H309" s="31"/>
      <c r="I309" s="31"/>
      <c r="J309" s="31"/>
      <c r="K309" s="31"/>
      <c r="L309" s="31"/>
    </row>
    <row r="310" spans="1:12">
      <c r="A310" s="5"/>
      <c r="B310" s="5"/>
      <c r="C310" s="31"/>
      <c r="D310" s="31"/>
      <c r="E310" s="31"/>
      <c r="F310" s="31"/>
      <c r="G310" s="31"/>
      <c r="H310" s="31"/>
      <c r="I310" s="31"/>
      <c r="J310" s="31"/>
      <c r="K310" s="31"/>
      <c r="L310" s="31"/>
    </row>
    <row r="311" spans="1:12">
      <c r="A311" s="5"/>
      <c r="B311" s="5"/>
      <c r="C311" s="31"/>
      <c r="D311" s="31"/>
      <c r="E311" s="31"/>
      <c r="F311" s="31"/>
      <c r="G311" s="31"/>
      <c r="H311" s="31"/>
      <c r="I311" s="31"/>
      <c r="J311" s="31"/>
      <c r="K311" s="31"/>
      <c r="L311" s="31"/>
    </row>
    <row r="312" spans="1:12">
      <c r="A312" s="5"/>
      <c r="B312" s="5"/>
      <c r="C312" s="31"/>
      <c r="D312" s="31"/>
      <c r="E312" s="31"/>
      <c r="F312" s="31"/>
      <c r="G312" s="31"/>
      <c r="H312" s="31"/>
      <c r="I312" s="31"/>
      <c r="J312" s="31"/>
      <c r="K312" s="31"/>
      <c r="L312" s="31"/>
    </row>
    <row r="313" spans="1:12">
      <c r="A313" s="5"/>
      <c r="B313" s="5"/>
      <c r="C313" s="31"/>
      <c r="D313" s="31"/>
      <c r="E313" s="31"/>
      <c r="F313" s="31"/>
      <c r="G313" s="31"/>
      <c r="H313" s="31"/>
      <c r="I313" s="31"/>
      <c r="J313" s="31"/>
      <c r="K313" s="31"/>
      <c r="L313" s="31"/>
    </row>
    <row r="314" spans="1:12">
      <c r="A314" s="5"/>
      <c r="B314" s="5"/>
      <c r="C314" s="31"/>
      <c r="D314" s="31"/>
      <c r="E314" s="31"/>
      <c r="F314" s="31"/>
      <c r="G314" s="31"/>
      <c r="H314" s="31"/>
      <c r="I314" s="31"/>
      <c r="J314" s="31"/>
      <c r="K314" s="31"/>
      <c r="L314" s="31"/>
    </row>
    <row r="315" spans="1:12">
      <c r="A315" s="5"/>
      <c r="B315" s="5"/>
      <c r="C315" s="31"/>
      <c r="D315" s="31"/>
      <c r="E315" s="31"/>
      <c r="F315" s="31"/>
      <c r="G315" s="31"/>
      <c r="H315" s="31"/>
      <c r="I315" s="31"/>
      <c r="J315" s="31"/>
      <c r="K315" s="31"/>
      <c r="L315" s="31"/>
    </row>
    <row r="316" spans="1:12">
      <c r="A316" s="5"/>
      <c r="B316" s="5"/>
      <c r="C316" s="31"/>
      <c r="D316" s="31"/>
      <c r="E316" s="31"/>
      <c r="F316" s="31"/>
      <c r="G316" s="31"/>
      <c r="H316" s="31"/>
      <c r="I316" s="31"/>
      <c r="J316" s="31"/>
      <c r="K316" s="31"/>
      <c r="L316" s="31"/>
    </row>
    <row r="317" spans="1:12">
      <c r="A317" s="5"/>
      <c r="B317" s="5"/>
      <c r="C317" s="31"/>
      <c r="D317" s="31"/>
      <c r="E317" s="31"/>
      <c r="F317" s="31"/>
      <c r="G317" s="31"/>
      <c r="H317" s="31"/>
      <c r="I317" s="31"/>
      <c r="J317" s="31"/>
      <c r="K317" s="31"/>
      <c r="L317" s="31"/>
    </row>
    <row r="318" spans="1:12">
      <c r="A318" s="5"/>
      <c r="B318" s="5"/>
      <c r="C318" s="31"/>
      <c r="D318" s="31"/>
      <c r="E318" s="31"/>
      <c r="F318" s="31"/>
      <c r="G318" s="31"/>
      <c r="H318" s="31"/>
      <c r="I318" s="31"/>
      <c r="J318" s="31"/>
      <c r="K318" s="31"/>
      <c r="L318" s="31"/>
    </row>
    <row r="319" spans="1:12">
      <c r="A319" s="5"/>
      <c r="B319" s="5"/>
      <c r="C319" s="31"/>
      <c r="D319" s="31"/>
      <c r="E319" s="31"/>
      <c r="F319" s="31"/>
      <c r="G319" s="31"/>
      <c r="H319" s="31"/>
      <c r="I319" s="31"/>
      <c r="J319" s="31"/>
      <c r="K319" s="31"/>
      <c r="L319" s="31"/>
    </row>
    <row r="320" spans="1:12">
      <c r="A320" s="5"/>
      <c r="B320" s="5"/>
      <c r="C320" s="31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>
      <c r="A321" s="5"/>
      <c r="B321" s="5"/>
      <c r="C321" s="31"/>
      <c r="D321" s="31"/>
      <c r="E321" s="31"/>
      <c r="F321" s="31"/>
      <c r="G321" s="31"/>
      <c r="H321" s="31"/>
      <c r="I321" s="31"/>
      <c r="J321" s="31"/>
      <c r="K321" s="31"/>
      <c r="L321" s="31"/>
    </row>
    <row r="322" spans="1:12">
      <c r="A322" s="5"/>
      <c r="B322" s="5"/>
      <c r="C322" s="31"/>
      <c r="D322" s="31"/>
      <c r="E322" s="31"/>
      <c r="F322" s="31"/>
      <c r="G322" s="31"/>
      <c r="H322" s="31"/>
      <c r="I322" s="31"/>
      <c r="J322" s="31"/>
      <c r="K322" s="31"/>
      <c r="L322" s="31"/>
    </row>
    <row r="323" spans="1:12">
      <c r="A323" s="5"/>
      <c r="B323" s="5"/>
      <c r="C323" s="31"/>
      <c r="D323" s="31"/>
      <c r="E323" s="31"/>
      <c r="F323" s="31"/>
      <c r="G323" s="31"/>
      <c r="H323" s="31"/>
      <c r="I323" s="31"/>
      <c r="J323" s="31"/>
      <c r="K323" s="31"/>
      <c r="L323" s="31"/>
    </row>
    <row r="324" spans="1:12">
      <c r="A324" s="5"/>
      <c r="B324" s="5"/>
      <c r="C324" s="31"/>
      <c r="D324" s="31"/>
      <c r="E324" s="31"/>
      <c r="F324" s="31"/>
      <c r="G324" s="31"/>
      <c r="H324" s="31"/>
      <c r="I324" s="31"/>
      <c r="J324" s="31"/>
      <c r="K324" s="31"/>
      <c r="L324" s="31"/>
    </row>
    <row r="325" spans="1:12">
      <c r="A325" s="5"/>
      <c r="B325" s="5"/>
      <c r="C325" s="31"/>
      <c r="D325" s="31"/>
      <c r="E325" s="31"/>
      <c r="F325" s="31"/>
      <c r="G325" s="31"/>
      <c r="H325" s="31"/>
      <c r="I325" s="31"/>
      <c r="J325" s="31"/>
      <c r="K325" s="31"/>
      <c r="L325" s="31"/>
    </row>
    <row r="326" spans="1:12">
      <c r="A326" s="5"/>
      <c r="B326" s="5"/>
      <c r="C326" s="31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12">
      <c r="A327" s="5"/>
      <c r="B327" s="5"/>
      <c r="C327" s="31"/>
      <c r="D327" s="31"/>
      <c r="E327" s="31"/>
      <c r="F327" s="31"/>
      <c r="G327" s="31"/>
      <c r="H327" s="31"/>
      <c r="I327" s="31"/>
      <c r="J327" s="31"/>
      <c r="K327" s="31"/>
      <c r="L327" s="31"/>
    </row>
    <row r="328" spans="1:12">
      <c r="A328" s="5"/>
      <c r="B328" s="5"/>
      <c r="C328" s="31"/>
      <c r="D328" s="31"/>
      <c r="E328" s="31"/>
      <c r="F328" s="31"/>
      <c r="G328" s="31"/>
      <c r="H328" s="31"/>
      <c r="I328" s="31"/>
      <c r="J328" s="31"/>
      <c r="K328" s="31"/>
      <c r="L328" s="31"/>
    </row>
    <row r="329" spans="1:12">
      <c r="A329" s="5"/>
      <c r="B329" s="5"/>
      <c r="C329" s="31"/>
      <c r="D329" s="31"/>
      <c r="E329" s="31"/>
      <c r="F329" s="31"/>
      <c r="G329" s="31"/>
      <c r="H329" s="31"/>
      <c r="I329" s="31"/>
      <c r="J329" s="31"/>
      <c r="K329" s="31"/>
      <c r="L329" s="31"/>
    </row>
    <row r="330" spans="1:12">
      <c r="A330" s="5"/>
      <c r="B330" s="5"/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2">
      <c r="A331" s="5"/>
      <c r="B331" s="5"/>
      <c r="C331" s="31"/>
      <c r="D331" s="31"/>
      <c r="E331" s="31"/>
      <c r="F331" s="31"/>
      <c r="G331" s="31"/>
      <c r="H331" s="31"/>
      <c r="I331" s="31"/>
      <c r="J331" s="31"/>
      <c r="K331" s="31"/>
      <c r="L331" s="31"/>
    </row>
    <row r="332" spans="1:12">
      <c r="A332" s="5"/>
      <c r="B332" s="5"/>
      <c r="C332" s="31"/>
      <c r="D332" s="31"/>
      <c r="E332" s="31"/>
      <c r="F332" s="31"/>
      <c r="G332" s="31"/>
      <c r="H332" s="31"/>
      <c r="I332" s="31"/>
      <c r="J332" s="31"/>
      <c r="K332" s="31"/>
      <c r="L332" s="31"/>
    </row>
    <row r="333" spans="1:12">
      <c r="A333" s="5"/>
      <c r="B333" s="5"/>
      <c r="C333" s="31"/>
      <c r="D333" s="31"/>
      <c r="E333" s="31"/>
      <c r="F333" s="31"/>
      <c r="G333" s="31"/>
      <c r="H333" s="31"/>
      <c r="I333" s="31"/>
      <c r="J333" s="31"/>
      <c r="K333" s="31"/>
      <c r="L333" s="31"/>
    </row>
    <row r="334" spans="1:12">
      <c r="A334" s="5"/>
      <c r="B334" s="5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>
      <c r="A335" s="5"/>
      <c r="B335" s="5"/>
      <c r="C335" s="31"/>
      <c r="D335" s="31"/>
      <c r="E335" s="31"/>
      <c r="F335" s="31"/>
      <c r="G335" s="31"/>
      <c r="H335" s="31"/>
      <c r="I335" s="31"/>
      <c r="J335" s="31"/>
      <c r="K335" s="31"/>
      <c r="L335" s="31"/>
    </row>
    <row r="336" spans="1:12">
      <c r="A336" s="5"/>
      <c r="B336" s="5"/>
      <c r="C336" s="31"/>
      <c r="D336" s="31"/>
      <c r="E336" s="31"/>
      <c r="F336" s="31"/>
      <c r="G336" s="31"/>
      <c r="H336" s="31"/>
      <c r="I336" s="31"/>
      <c r="J336" s="31"/>
      <c r="K336" s="31"/>
      <c r="L336" s="31"/>
    </row>
    <row r="337" spans="1:12">
      <c r="A337" s="5"/>
      <c r="B337" s="5"/>
      <c r="C337" s="31"/>
      <c r="D337" s="31"/>
      <c r="E337" s="31"/>
      <c r="F337" s="31"/>
      <c r="G337" s="31"/>
      <c r="H337" s="31"/>
      <c r="I337" s="31"/>
      <c r="J337" s="31"/>
      <c r="K337" s="31"/>
      <c r="L337" s="31"/>
    </row>
    <row r="338" spans="1:12">
      <c r="A338" s="5"/>
      <c r="B338" s="5"/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>
      <c r="A339" s="5"/>
      <c r="B339" s="5"/>
      <c r="C339" s="31"/>
      <c r="D339" s="31"/>
      <c r="E339" s="31"/>
      <c r="F339" s="31"/>
      <c r="G339" s="31"/>
      <c r="H339" s="31"/>
      <c r="I339" s="31"/>
      <c r="J339" s="31"/>
      <c r="K339" s="31"/>
      <c r="L339" s="31"/>
    </row>
    <row r="340" spans="1:12">
      <c r="A340" s="5"/>
      <c r="B340" s="5"/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>
      <c r="A341" s="5"/>
      <c r="B341" s="5"/>
      <c r="C341" s="31"/>
      <c r="D341" s="31"/>
      <c r="E341" s="31"/>
      <c r="F341" s="31"/>
      <c r="G341" s="31"/>
      <c r="H341" s="31"/>
      <c r="I341" s="31"/>
      <c r="J341" s="31"/>
      <c r="K341" s="31"/>
      <c r="L341" s="31"/>
    </row>
    <row r="342" spans="1:12">
      <c r="A342" s="5"/>
      <c r="B342" s="5"/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>
      <c r="A343" s="5"/>
      <c r="B343" s="5"/>
      <c r="C343" s="31"/>
      <c r="D343" s="31"/>
      <c r="E343" s="31"/>
      <c r="F343" s="31"/>
      <c r="G343" s="31"/>
      <c r="H343" s="31"/>
      <c r="I343" s="31"/>
      <c r="J343" s="31"/>
      <c r="K343" s="31"/>
      <c r="L343" s="31"/>
    </row>
    <row r="344" spans="1:12">
      <c r="A344" s="5"/>
      <c r="B344" s="5"/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>
      <c r="A345" s="5"/>
      <c r="B345" s="5"/>
      <c r="C345" s="31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>
      <c r="A346" s="5"/>
      <c r="B346" s="5"/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>
      <c r="A347" s="5"/>
      <c r="B347" s="5"/>
      <c r="C347" s="31"/>
      <c r="D347" s="31"/>
      <c r="E347" s="31"/>
      <c r="F347" s="31"/>
      <c r="G347" s="31"/>
      <c r="H347" s="31"/>
      <c r="I347" s="31"/>
      <c r="J347" s="31"/>
      <c r="K347" s="31"/>
      <c r="L347" s="31"/>
    </row>
    <row r="348" spans="1:12">
      <c r="A348" s="5"/>
      <c r="B348" s="5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>
      <c r="A349" s="5"/>
      <c r="B349" s="5"/>
      <c r="C349" s="31"/>
      <c r="D349" s="31"/>
      <c r="E349" s="31"/>
      <c r="F349" s="31"/>
      <c r="G349" s="31"/>
      <c r="H349" s="31"/>
      <c r="I349" s="31"/>
      <c r="J349" s="31"/>
      <c r="K349" s="31"/>
      <c r="L349" s="31"/>
    </row>
    <row r="350" spans="1:12">
      <c r="A350" s="5"/>
      <c r="B350" s="5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>
      <c r="A351" s="5"/>
      <c r="B351" s="5"/>
      <c r="C351" s="31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12">
      <c r="A352" s="5"/>
      <c r="B352" s="5"/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12">
      <c r="A353" s="5"/>
      <c r="B353" s="5"/>
      <c r="C353" s="31"/>
      <c r="D353" s="31"/>
      <c r="E353" s="31"/>
      <c r="F353" s="31"/>
      <c r="G353" s="31"/>
      <c r="H353" s="31"/>
      <c r="I353" s="31"/>
      <c r="J353" s="31"/>
      <c r="K353" s="31"/>
      <c r="L353" s="31"/>
    </row>
    <row r="354" spans="1:12">
      <c r="A354" s="5"/>
      <c r="B354" s="5"/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12">
      <c r="A355" s="5"/>
      <c r="B355" s="5"/>
      <c r="C355" s="31"/>
      <c r="D355" s="31"/>
      <c r="E355" s="31"/>
      <c r="F355" s="31"/>
      <c r="G355" s="31"/>
      <c r="H355" s="31"/>
      <c r="I355" s="31"/>
      <c r="J355" s="31"/>
      <c r="K355" s="31"/>
      <c r="L355" s="31"/>
    </row>
    <row r="356" spans="1:12">
      <c r="A356" s="5"/>
      <c r="B356" s="5"/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12">
      <c r="A357" s="5"/>
      <c r="B357" s="5"/>
      <c r="C357" s="31"/>
      <c r="D357" s="31"/>
      <c r="E357" s="31"/>
      <c r="F357" s="31"/>
      <c r="G357" s="31"/>
      <c r="H357" s="31"/>
      <c r="I357" s="31"/>
      <c r="J357" s="31"/>
      <c r="K357" s="31"/>
      <c r="L357" s="31"/>
    </row>
    <row r="358" spans="1:12">
      <c r="A358" s="5"/>
      <c r="B358" s="5"/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12">
      <c r="A359" s="5"/>
      <c r="B359" s="5"/>
      <c r="C359" s="31"/>
      <c r="D359" s="31"/>
      <c r="E359" s="31"/>
      <c r="F359" s="31"/>
      <c r="G359" s="31"/>
      <c r="H359" s="31"/>
      <c r="I359" s="31"/>
      <c r="J359" s="31"/>
      <c r="K359" s="31"/>
      <c r="L359" s="31"/>
    </row>
    <row r="360" spans="1:12">
      <c r="A360" s="5"/>
      <c r="B360" s="5"/>
      <c r="C360" s="31"/>
      <c r="D360" s="31"/>
      <c r="E360" s="31"/>
      <c r="F360" s="31"/>
      <c r="G360" s="31"/>
      <c r="H360" s="31"/>
      <c r="I360" s="31"/>
      <c r="J360" s="31"/>
      <c r="K360" s="31"/>
      <c r="L360" s="31"/>
    </row>
    <row r="361" spans="1:12">
      <c r="A361" s="5"/>
      <c r="B361" s="5"/>
      <c r="C361" s="31"/>
      <c r="D361" s="31"/>
      <c r="E361" s="31"/>
      <c r="F361" s="31"/>
      <c r="G361" s="31"/>
      <c r="H361" s="31"/>
      <c r="I361" s="31"/>
      <c r="J361" s="31"/>
      <c r="K361" s="31"/>
      <c r="L361" s="31"/>
    </row>
    <row r="362" spans="1:12">
      <c r="A362" s="5"/>
      <c r="B362" s="5"/>
      <c r="C362" s="31"/>
      <c r="D362" s="31"/>
      <c r="E362" s="31"/>
      <c r="F362" s="31"/>
      <c r="G362" s="31"/>
      <c r="H362" s="31"/>
      <c r="I362" s="31"/>
      <c r="J362" s="31"/>
      <c r="K362" s="31"/>
      <c r="L362" s="31"/>
    </row>
    <row r="363" spans="1:12">
      <c r="A363" s="5"/>
      <c r="B363" s="5"/>
      <c r="C363" s="31"/>
      <c r="D363" s="31"/>
      <c r="E363" s="31"/>
      <c r="F363" s="31"/>
      <c r="G363" s="31"/>
      <c r="H363" s="31"/>
      <c r="I363" s="31"/>
      <c r="J363" s="31"/>
      <c r="K363" s="31"/>
      <c r="L363" s="31"/>
    </row>
    <row r="364" spans="1:12">
      <c r="A364" s="5"/>
      <c r="B364" s="5"/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12">
      <c r="A365" s="5"/>
      <c r="B365" s="5"/>
      <c r="C365" s="31"/>
      <c r="D365" s="31"/>
      <c r="E365" s="31"/>
      <c r="F365" s="31"/>
      <c r="G365" s="31"/>
      <c r="H365" s="31"/>
      <c r="I365" s="31"/>
      <c r="J365" s="31"/>
      <c r="K365" s="31"/>
      <c r="L365" s="31"/>
    </row>
    <row r="366" spans="1:12">
      <c r="A366" s="5"/>
      <c r="B366" s="5"/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12">
      <c r="A367" s="5"/>
      <c r="B367" s="5"/>
      <c r="C367" s="31"/>
      <c r="D367" s="31"/>
      <c r="E367" s="31"/>
      <c r="F367" s="31"/>
      <c r="G367" s="31"/>
      <c r="H367" s="31"/>
      <c r="I367" s="31"/>
      <c r="J367" s="31"/>
      <c r="K367" s="31"/>
      <c r="L367" s="31"/>
    </row>
    <row r="368" spans="1:12">
      <c r="A368" s="5"/>
      <c r="B368" s="5"/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12">
      <c r="A369" s="5"/>
      <c r="B369" s="5"/>
      <c r="C369" s="31"/>
      <c r="D369" s="31"/>
      <c r="E369" s="31"/>
      <c r="F369" s="31"/>
      <c r="G369" s="31"/>
      <c r="H369" s="31"/>
      <c r="I369" s="31"/>
      <c r="J369" s="31"/>
      <c r="K369" s="31"/>
      <c r="L369" s="31"/>
    </row>
    <row r="370" spans="1:12">
      <c r="A370" s="5"/>
      <c r="B370" s="5"/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12">
      <c r="A371" s="5"/>
      <c r="B371" s="5"/>
      <c r="C371" s="31"/>
      <c r="D371" s="31"/>
      <c r="E371" s="31"/>
      <c r="F371" s="31"/>
      <c r="G371" s="31"/>
      <c r="H371" s="31"/>
      <c r="I371" s="31"/>
      <c r="J371" s="31"/>
      <c r="K371" s="31"/>
      <c r="L371" s="31"/>
    </row>
    <row r="372" spans="1:12">
      <c r="A372" s="5"/>
      <c r="B372" s="5"/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12">
      <c r="A373" s="5"/>
      <c r="B373" s="5"/>
      <c r="C373" s="31"/>
      <c r="D373" s="31"/>
      <c r="E373" s="31"/>
      <c r="F373" s="31"/>
      <c r="G373" s="31"/>
      <c r="H373" s="31"/>
      <c r="I373" s="31"/>
      <c r="J373" s="31"/>
      <c r="K373" s="31"/>
      <c r="L373" s="31"/>
    </row>
    <row r="374" spans="1:12">
      <c r="A374" s="5"/>
      <c r="B374" s="5"/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12">
      <c r="A375" s="5"/>
      <c r="B375" s="5"/>
      <c r="C375" s="31"/>
      <c r="D375" s="31"/>
      <c r="E375" s="31"/>
      <c r="F375" s="31"/>
      <c r="G375" s="31"/>
      <c r="H375" s="31"/>
      <c r="I375" s="31"/>
      <c r="J375" s="31"/>
      <c r="K375" s="31"/>
      <c r="L375" s="31"/>
    </row>
    <row r="376" spans="1:12">
      <c r="A376" s="5"/>
      <c r="B376" s="5"/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12">
      <c r="A377" s="5"/>
      <c r="B377" s="5"/>
      <c r="C377" s="31"/>
      <c r="D377" s="31"/>
      <c r="E377" s="31"/>
      <c r="F377" s="31"/>
      <c r="G377" s="31"/>
      <c r="H377" s="31"/>
      <c r="I377" s="31"/>
      <c r="J377" s="31"/>
      <c r="K377" s="31"/>
      <c r="L377" s="31"/>
    </row>
    <row r="378" spans="1:12">
      <c r="A378" s="5"/>
      <c r="B378" s="5"/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12">
      <c r="A379" s="5"/>
      <c r="B379" s="5"/>
      <c r="C379" s="31"/>
      <c r="D379" s="31"/>
      <c r="E379" s="31"/>
      <c r="F379" s="31"/>
      <c r="G379" s="31"/>
      <c r="H379" s="31"/>
      <c r="I379" s="31"/>
      <c r="J379" s="31"/>
      <c r="K379" s="31"/>
      <c r="L379" s="31"/>
    </row>
    <row r="380" spans="1:12">
      <c r="A380" s="5"/>
      <c r="B380" s="5"/>
      <c r="C380" s="31"/>
      <c r="D380" s="31"/>
      <c r="E380" s="31"/>
      <c r="F380" s="31"/>
      <c r="G380" s="31"/>
      <c r="H380" s="31"/>
      <c r="I380" s="31"/>
      <c r="J380" s="31"/>
      <c r="K380" s="31"/>
      <c r="L380" s="31"/>
    </row>
    <row r="381" spans="1:12">
      <c r="A381" s="5"/>
      <c r="B381" s="5"/>
      <c r="C381" s="31"/>
      <c r="D381" s="31"/>
      <c r="E381" s="31"/>
      <c r="F381" s="31"/>
      <c r="G381" s="31"/>
      <c r="H381" s="31"/>
      <c r="I381" s="31"/>
      <c r="J381" s="31"/>
      <c r="K381" s="31"/>
      <c r="L381" s="31"/>
    </row>
    <row r="382" spans="1:12">
      <c r="A382" s="5"/>
      <c r="B382" s="5"/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12">
      <c r="A383" s="5"/>
      <c r="B383" s="5"/>
      <c r="C383" s="31"/>
      <c r="D383" s="31"/>
      <c r="E383" s="31"/>
      <c r="F383" s="31"/>
      <c r="G383" s="31"/>
      <c r="H383" s="31"/>
      <c r="I383" s="31"/>
      <c r="J383" s="31"/>
      <c r="K383" s="31"/>
      <c r="L383" s="31"/>
    </row>
    <row r="384" spans="1:12">
      <c r="A384" s="5"/>
      <c r="B384" s="5"/>
      <c r="C384" s="31"/>
      <c r="D384" s="31"/>
      <c r="E384" s="31"/>
      <c r="F384" s="31"/>
      <c r="G384" s="31"/>
      <c r="H384" s="31"/>
      <c r="I384" s="31"/>
      <c r="J384" s="31"/>
      <c r="K384" s="31"/>
      <c r="L384" s="31"/>
    </row>
    <row r="385" spans="1:12">
      <c r="A385" s="5"/>
      <c r="B385" s="5"/>
      <c r="C385" s="31"/>
      <c r="D385" s="31"/>
      <c r="E385" s="31"/>
      <c r="F385" s="31"/>
      <c r="G385" s="31"/>
      <c r="H385" s="31"/>
      <c r="I385" s="31"/>
      <c r="J385" s="31"/>
      <c r="K385" s="31"/>
      <c r="L385" s="31"/>
    </row>
    <row r="386" spans="1:12">
      <c r="A386" s="5"/>
      <c r="B386" s="5"/>
      <c r="C386" s="31"/>
      <c r="D386" s="31"/>
      <c r="E386" s="31"/>
      <c r="F386" s="31"/>
      <c r="G386" s="31"/>
      <c r="H386" s="31"/>
      <c r="I386" s="31"/>
      <c r="J386" s="31"/>
      <c r="K386" s="31"/>
      <c r="L386" s="31"/>
    </row>
    <row r="387" spans="1:12">
      <c r="A387" s="5"/>
      <c r="B387" s="5"/>
      <c r="C387" s="31"/>
      <c r="D387" s="31"/>
      <c r="E387" s="31"/>
      <c r="F387" s="31"/>
      <c r="G387" s="31"/>
      <c r="H387" s="31"/>
      <c r="I387" s="31"/>
      <c r="J387" s="31"/>
      <c r="K387" s="31"/>
      <c r="L387" s="31"/>
    </row>
    <row r="388" spans="1:12">
      <c r="A388" s="5"/>
      <c r="B388" s="5"/>
      <c r="C388" s="31"/>
      <c r="D388" s="31"/>
      <c r="E388" s="31"/>
      <c r="F388" s="31"/>
      <c r="G388" s="31"/>
      <c r="H388" s="31"/>
      <c r="I388" s="31"/>
      <c r="J388" s="31"/>
      <c r="K388" s="31"/>
      <c r="L388" s="31"/>
    </row>
    <row r="389" spans="1:12">
      <c r="A389" s="5"/>
      <c r="B389" s="5"/>
      <c r="C389" s="31"/>
      <c r="D389" s="31"/>
      <c r="E389" s="31"/>
      <c r="F389" s="31"/>
      <c r="G389" s="31"/>
      <c r="H389" s="31"/>
      <c r="I389" s="31"/>
      <c r="J389" s="31"/>
      <c r="K389" s="31"/>
      <c r="L389" s="31"/>
    </row>
    <row r="390" spans="1:12">
      <c r="A390" s="5"/>
      <c r="B390" s="5"/>
      <c r="C390" s="31"/>
      <c r="D390" s="31"/>
      <c r="E390" s="31"/>
      <c r="F390" s="31"/>
      <c r="G390" s="31"/>
      <c r="H390" s="31"/>
      <c r="I390" s="31"/>
      <c r="J390" s="31"/>
      <c r="K390" s="31"/>
      <c r="L390" s="31"/>
    </row>
    <row r="391" spans="1:12">
      <c r="A391" s="5"/>
      <c r="B391" s="5"/>
      <c r="C391" s="31"/>
      <c r="D391" s="31"/>
      <c r="E391" s="31"/>
      <c r="F391" s="31"/>
      <c r="G391" s="31"/>
      <c r="H391" s="31"/>
      <c r="I391" s="31"/>
      <c r="J391" s="31"/>
      <c r="K391" s="31"/>
      <c r="L391" s="31"/>
    </row>
    <row r="392" spans="1:12">
      <c r="A392" s="5"/>
      <c r="B392" s="5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12">
      <c r="A393" s="5"/>
      <c r="B393" s="5"/>
      <c r="C393" s="31"/>
      <c r="D393" s="31"/>
      <c r="E393" s="31"/>
      <c r="F393" s="31"/>
      <c r="G393" s="31"/>
      <c r="H393" s="31"/>
      <c r="I393" s="31"/>
      <c r="J393" s="31"/>
      <c r="K393" s="31"/>
      <c r="L393" s="31"/>
    </row>
    <row r="394" spans="1:12">
      <c r="A394" s="5"/>
      <c r="B394" s="5"/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12">
      <c r="A395" s="5"/>
      <c r="B395" s="5"/>
      <c r="C395" s="31"/>
      <c r="D395" s="31"/>
      <c r="E395" s="31"/>
      <c r="F395" s="31"/>
      <c r="G395" s="31"/>
      <c r="H395" s="31"/>
      <c r="I395" s="31"/>
      <c r="J395" s="31"/>
      <c r="K395" s="31"/>
      <c r="L395" s="31"/>
    </row>
    <row r="396" spans="1:12">
      <c r="A396" s="5"/>
      <c r="B396" s="5"/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12">
      <c r="A397" s="5"/>
      <c r="B397" s="5"/>
      <c r="C397" s="31"/>
      <c r="D397" s="31"/>
      <c r="E397" s="31"/>
      <c r="F397" s="31"/>
      <c r="G397" s="31"/>
      <c r="H397" s="31"/>
      <c r="I397" s="31"/>
      <c r="J397" s="31"/>
      <c r="K397" s="31"/>
      <c r="L397" s="31"/>
    </row>
    <row r="398" spans="1:12">
      <c r="A398" s="5"/>
      <c r="B398" s="5"/>
      <c r="C398" s="31"/>
      <c r="D398" s="31"/>
      <c r="E398" s="31"/>
      <c r="F398" s="31"/>
      <c r="G398" s="31"/>
      <c r="H398" s="31"/>
      <c r="I398" s="31"/>
      <c r="J398" s="31"/>
      <c r="K398" s="31"/>
      <c r="L398" s="31"/>
    </row>
    <row r="399" spans="1:12">
      <c r="A399" s="5"/>
      <c r="B399" s="5"/>
      <c r="C399" s="31"/>
      <c r="D399" s="31"/>
      <c r="E399" s="31"/>
      <c r="F399" s="31"/>
      <c r="G399" s="31"/>
      <c r="H399" s="31"/>
      <c r="I399" s="31"/>
      <c r="J399" s="31"/>
      <c r="K399" s="31"/>
      <c r="L399" s="31"/>
    </row>
    <row r="400" spans="1:12">
      <c r="A400" s="5"/>
      <c r="B400" s="5"/>
      <c r="C400" s="31"/>
      <c r="D400" s="31"/>
      <c r="E400" s="31"/>
      <c r="F400" s="31"/>
      <c r="G400" s="31"/>
      <c r="H400" s="31"/>
      <c r="I400" s="31"/>
      <c r="J400" s="31"/>
      <c r="K400" s="31"/>
      <c r="L400" s="31"/>
    </row>
    <row r="401" spans="1:12">
      <c r="A401" s="5"/>
      <c r="B401" s="5"/>
      <c r="C401" s="31"/>
      <c r="D401" s="31"/>
      <c r="E401" s="31"/>
      <c r="F401" s="31"/>
      <c r="G401" s="31"/>
      <c r="H401" s="31"/>
      <c r="I401" s="31"/>
      <c r="J401" s="31"/>
      <c r="K401" s="31"/>
      <c r="L401" s="31"/>
    </row>
    <row r="402" spans="1:12">
      <c r="A402" s="5"/>
      <c r="B402" s="5"/>
      <c r="C402" s="31"/>
      <c r="D402" s="31"/>
      <c r="E402" s="31"/>
      <c r="F402" s="31"/>
      <c r="G402" s="31"/>
      <c r="H402" s="31"/>
      <c r="I402" s="31"/>
      <c r="J402" s="31"/>
      <c r="K402" s="31"/>
      <c r="L402" s="31"/>
    </row>
    <row r="403" spans="1:12">
      <c r="A403" s="5"/>
      <c r="B403" s="5"/>
      <c r="C403" s="31"/>
      <c r="D403" s="31"/>
      <c r="E403" s="31"/>
      <c r="F403" s="31"/>
      <c r="G403" s="31"/>
      <c r="H403" s="31"/>
      <c r="I403" s="31"/>
      <c r="J403" s="31"/>
      <c r="K403" s="31"/>
      <c r="L403" s="31"/>
    </row>
    <row r="404" spans="1:12">
      <c r="A404" s="5"/>
      <c r="B404" s="5"/>
      <c r="C404" s="31"/>
      <c r="D404" s="31"/>
      <c r="E404" s="31"/>
      <c r="F404" s="31"/>
      <c r="G404" s="31"/>
      <c r="H404" s="31"/>
      <c r="I404" s="31"/>
      <c r="J404" s="31"/>
      <c r="K404" s="31"/>
      <c r="L404" s="31"/>
    </row>
    <row r="405" spans="1:12">
      <c r="A405" s="5"/>
      <c r="B405" s="5"/>
      <c r="C405" s="31"/>
      <c r="D405" s="31"/>
      <c r="E405" s="31"/>
      <c r="F405" s="31"/>
      <c r="G405" s="31"/>
      <c r="H405" s="31"/>
      <c r="I405" s="31"/>
      <c r="J405" s="31"/>
      <c r="K405" s="31"/>
      <c r="L405" s="31"/>
    </row>
    <row r="406" spans="1:12">
      <c r="A406" s="5"/>
      <c r="B406" s="5"/>
      <c r="C406" s="31"/>
      <c r="D406" s="31"/>
      <c r="E406" s="31"/>
      <c r="F406" s="31"/>
      <c r="G406" s="31"/>
      <c r="H406" s="31"/>
      <c r="I406" s="31"/>
      <c r="J406" s="31"/>
      <c r="K406" s="31"/>
      <c r="L406" s="31"/>
    </row>
    <row r="407" spans="1:12">
      <c r="A407" s="5"/>
      <c r="B407" s="5"/>
      <c r="C407" s="31"/>
      <c r="D407" s="31"/>
      <c r="E407" s="31"/>
      <c r="F407" s="31"/>
      <c r="G407" s="31"/>
      <c r="H407" s="31"/>
      <c r="I407" s="31"/>
      <c r="J407" s="31"/>
      <c r="K407" s="31"/>
      <c r="L407" s="31"/>
    </row>
    <row r="408" spans="1:12">
      <c r="A408" s="5"/>
      <c r="B408" s="5"/>
      <c r="C408" s="31"/>
      <c r="D408" s="31"/>
      <c r="E408" s="31"/>
      <c r="F408" s="31"/>
      <c r="G408" s="31"/>
      <c r="H408" s="31"/>
      <c r="I408" s="31"/>
      <c r="J408" s="31"/>
      <c r="K408" s="31"/>
      <c r="L408" s="31"/>
    </row>
    <row r="409" spans="1:12">
      <c r="A409" s="5"/>
      <c r="B409" s="5"/>
      <c r="C409" s="31"/>
      <c r="D409" s="31"/>
      <c r="E409" s="31"/>
      <c r="F409" s="31"/>
      <c r="G409" s="31"/>
      <c r="H409" s="31"/>
      <c r="I409" s="31"/>
      <c r="J409" s="31"/>
      <c r="K409" s="31"/>
      <c r="L409" s="31"/>
    </row>
    <row r="410" spans="1:12">
      <c r="A410" s="5"/>
      <c r="B410" s="5"/>
      <c r="C410" s="31"/>
      <c r="D410" s="31"/>
      <c r="E410" s="31"/>
      <c r="F410" s="31"/>
      <c r="G410" s="31"/>
      <c r="H410" s="31"/>
      <c r="I410" s="31"/>
      <c r="J410" s="31"/>
      <c r="K410" s="31"/>
      <c r="L410" s="31"/>
    </row>
    <row r="411" spans="1:12">
      <c r="A411" s="5"/>
      <c r="B411" s="5"/>
      <c r="C411" s="31"/>
      <c r="D411" s="31"/>
      <c r="E411" s="31"/>
      <c r="F411" s="31"/>
      <c r="G411" s="31"/>
      <c r="H411" s="31"/>
      <c r="I411" s="31"/>
      <c r="J411" s="31"/>
      <c r="K411" s="31"/>
      <c r="L411" s="31"/>
    </row>
    <row r="412" spans="1:12">
      <c r="A412" s="5"/>
      <c r="B412" s="5"/>
      <c r="C412" s="31"/>
      <c r="D412" s="31"/>
      <c r="E412" s="31"/>
      <c r="F412" s="31"/>
      <c r="G412" s="31"/>
      <c r="H412" s="31"/>
      <c r="I412" s="31"/>
      <c r="J412" s="31"/>
      <c r="K412" s="31"/>
      <c r="L412" s="31"/>
    </row>
    <row r="413" spans="1:12">
      <c r="A413" s="5"/>
      <c r="B413" s="5"/>
      <c r="C413" s="31"/>
      <c r="D413" s="31"/>
      <c r="E413" s="31"/>
      <c r="F413" s="31"/>
      <c r="G413" s="31"/>
      <c r="H413" s="31"/>
      <c r="I413" s="31"/>
      <c r="J413" s="31"/>
      <c r="K413" s="31"/>
      <c r="L413" s="31"/>
    </row>
    <row r="414" spans="1:12">
      <c r="A414" s="5"/>
      <c r="B414" s="5"/>
      <c r="C414" s="31"/>
      <c r="D414" s="31"/>
      <c r="E414" s="31"/>
      <c r="F414" s="31"/>
      <c r="G414" s="31"/>
      <c r="H414" s="31"/>
      <c r="I414" s="31"/>
      <c r="J414" s="31"/>
      <c r="K414" s="31"/>
      <c r="L414" s="31"/>
    </row>
    <row r="415" spans="1:12">
      <c r="A415" s="5"/>
      <c r="B415" s="5"/>
      <c r="C415" s="31"/>
      <c r="D415" s="31"/>
      <c r="E415" s="31"/>
      <c r="F415" s="31"/>
      <c r="G415" s="31"/>
      <c r="H415" s="31"/>
      <c r="I415" s="31"/>
      <c r="J415" s="31"/>
      <c r="K415" s="31"/>
      <c r="L415" s="31"/>
    </row>
    <row r="416" spans="1:12">
      <c r="A416" s="5"/>
      <c r="B416" s="5"/>
      <c r="C416" s="31"/>
      <c r="D416" s="31"/>
      <c r="E416" s="31"/>
      <c r="F416" s="31"/>
      <c r="G416" s="31"/>
      <c r="H416" s="31"/>
      <c r="I416" s="31"/>
      <c r="J416" s="31"/>
      <c r="K416" s="31"/>
      <c r="L416" s="31"/>
    </row>
    <row r="417" spans="1:12">
      <c r="A417" s="5"/>
      <c r="B417" s="5"/>
      <c r="C417" s="31"/>
      <c r="D417" s="31"/>
      <c r="E417" s="31"/>
      <c r="F417" s="31"/>
      <c r="G417" s="31"/>
      <c r="H417" s="31"/>
      <c r="I417" s="31"/>
      <c r="J417" s="31"/>
      <c r="K417" s="31"/>
      <c r="L417" s="31"/>
    </row>
    <row r="418" spans="1:12">
      <c r="A418" s="5"/>
      <c r="B418" s="5"/>
      <c r="C418" s="31"/>
      <c r="D418" s="31"/>
      <c r="E418" s="31"/>
      <c r="F418" s="31"/>
      <c r="G418" s="31"/>
      <c r="H418" s="31"/>
      <c r="I418" s="31"/>
      <c r="J418" s="31"/>
      <c r="K418" s="31"/>
      <c r="L418" s="31"/>
    </row>
    <row r="419" spans="1:12">
      <c r="A419" s="5"/>
      <c r="B419" s="5"/>
      <c r="C419" s="31"/>
      <c r="D419" s="31"/>
      <c r="E419" s="31"/>
      <c r="F419" s="31"/>
      <c r="G419" s="31"/>
      <c r="H419" s="31"/>
      <c r="I419" s="31"/>
      <c r="J419" s="31"/>
      <c r="K419" s="31"/>
      <c r="L419" s="31"/>
    </row>
    <row r="420" spans="1:12">
      <c r="A420" s="5"/>
      <c r="B420" s="5"/>
      <c r="C420" s="31"/>
      <c r="D420" s="31"/>
      <c r="E420" s="31"/>
      <c r="F420" s="31"/>
      <c r="G420" s="31"/>
      <c r="H420" s="31"/>
      <c r="I420" s="31"/>
      <c r="J420" s="31"/>
      <c r="K420" s="31"/>
      <c r="L420" s="31"/>
    </row>
    <row r="421" spans="1:12">
      <c r="A421" s="5"/>
      <c r="B421" s="5"/>
      <c r="C421" s="31"/>
      <c r="D421" s="31"/>
      <c r="E421" s="31"/>
      <c r="F421" s="31"/>
      <c r="G421" s="31"/>
      <c r="H421" s="31"/>
      <c r="I421" s="31"/>
      <c r="J421" s="31"/>
      <c r="K421" s="31"/>
      <c r="L421" s="31"/>
    </row>
    <row r="422" spans="1:12">
      <c r="A422" s="5"/>
      <c r="B422" s="5"/>
      <c r="C422" s="31"/>
      <c r="D422" s="31"/>
      <c r="E422" s="31"/>
      <c r="F422" s="31"/>
      <c r="G422" s="31"/>
      <c r="H422" s="31"/>
      <c r="I422" s="31"/>
      <c r="J422" s="31"/>
      <c r="K422" s="31"/>
      <c r="L422" s="31"/>
    </row>
    <row r="423" spans="1:12">
      <c r="A423" s="5"/>
      <c r="B423" s="5"/>
      <c r="C423" s="31"/>
      <c r="D423" s="31"/>
      <c r="E423" s="31"/>
      <c r="F423" s="31"/>
      <c r="G423" s="31"/>
      <c r="H423" s="31"/>
      <c r="I423" s="31"/>
      <c r="J423" s="31"/>
      <c r="K423" s="31"/>
      <c r="L423" s="31"/>
    </row>
    <row r="424" spans="1:12">
      <c r="A424" s="5"/>
      <c r="B424" s="5"/>
      <c r="C424" s="31"/>
      <c r="D424" s="31"/>
      <c r="E424" s="31"/>
      <c r="F424" s="31"/>
      <c r="G424" s="31"/>
      <c r="H424" s="31"/>
      <c r="I424" s="31"/>
      <c r="J424" s="31"/>
      <c r="K424" s="31"/>
      <c r="L424" s="31"/>
    </row>
    <row r="425" spans="1:12">
      <c r="A425" s="5"/>
      <c r="B425" s="5"/>
      <c r="C425" s="31"/>
      <c r="D425" s="31"/>
      <c r="E425" s="31"/>
      <c r="F425" s="31"/>
      <c r="G425" s="31"/>
      <c r="H425" s="31"/>
      <c r="I425" s="31"/>
      <c r="J425" s="31"/>
      <c r="K425" s="31"/>
      <c r="L425" s="31"/>
    </row>
    <row r="426" spans="1:12">
      <c r="A426" s="5"/>
      <c r="B426" s="5"/>
      <c r="C426" s="31"/>
      <c r="D426" s="31"/>
      <c r="E426" s="31"/>
      <c r="F426" s="31"/>
      <c r="G426" s="31"/>
      <c r="H426" s="31"/>
      <c r="I426" s="31"/>
      <c r="J426" s="31"/>
      <c r="K426" s="31"/>
      <c r="L426" s="31"/>
    </row>
    <row r="427" spans="1:12">
      <c r="A427" s="5"/>
      <c r="B427" s="5"/>
      <c r="C427" s="31"/>
      <c r="D427" s="31"/>
      <c r="E427" s="31"/>
      <c r="F427" s="31"/>
      <c r="G427" s="31"/>
      <c r="H427" s="31"/>
      <c r="I427" s="31"/>
      <c r="J427" s="31"/>
      <c r="K427" s="31"/>
      <c r="L427" s="31"/>
    </row>
    <row r="428" spans="1:12">
      <c r="A428" s="5"/>
      <c r="B428" s="5"/>
      <c r="C428" s="31"/>
      <c r="D428" s="31"/>
      <c r="E428" s="31"/>
      <c r="F428" s="31"/>
      <c r="G428" s="31"/>
      <c r="H428" s="31"/>
      <c r="I428" s="31"/>
      <c r="J428" s="31"/>
      <c r="K428" s="31"/>
      <c r="L428" s="31"/>
    </row>
    <row r="429" spans="1:12">
      <c r="A429" s="5"/>
      <c r="B429" s="5"/>
      <c r="C429" s="31"/>
      <c r="D429" s="31"/>
      <c r="E429" s="31"/>
      <c r="F429" s="31"/>
      <c r="G429" s="31"/>
      <c r="H429" s="31"/>
      <c r="I429" s="31"/>
      <c r="J429" s="31"/>
      <c r="K429" s="31"/>
      <c r="L429" s="31"/>
    </row>
    <row r="430" spans="1:12">
      <c r="A430" s="5"/>
      <c r="B430" s="5"/>
      <c r="C430" s="31"/>
      <c r="D430" s="31"/>
      <c r="E430" s="31"/>
      <c r="F430" s="31"/>
      <c r="G430" s="31"/>
      <c r="H430" s="31"/>
      <c r="I430" s="31"/>
      <c r="J430" s="31"/>
      <c r="K430" s="31"/>
      <c r="L430" s="31"/>
    </row>
    <row r="431" spans="1:12">
      <c r="A431" s="5"/>
      <c r="B431" s="5"/>
      <c r="C431" s="31"/>
      <c r="D431" s="31"/>
      <c r="E431" s="31"/>
      <c r="F431" s="31"/>
      <c r="G431" s="31"/>
      <c r="H431" s="31"/>
      <c r="I431" s="31"/>
      <c r="J431" s="31"/>
      <c r="K431" s="31"/>
      <c r="L431" s="31"/>
    </row>
    <row r="432" spans="1:12">
      <c r="A432" s="5"/>
      <c r="B432" s="5"/>
      <c r="C432" s="31"/>
      <c r="D432" s="31"/>
      <c r="E432" s="31"/>
      <c r="F432" s="31"/>
      <c r="G432" s="31"/>
      <c r="H432" s="31"/>
      <c r="I432" s="31"/>
      <c r="J432" s="31"/>
      <c r="K432" s="31"/>
      <c r="L432" s="31"/>
    </row>
    <row r="433" spans="1:12">
      <c r="A433" s="5"/>
      <c r="B433" s="5"/>
      <c r="C433" s="31"/>
      <c r="D433" s="31"/>
      <c r="E433" s="31"/>
      <c r="F433" s="31"/>
      <c r="G433" s="31"/>
      <c r="H433" s="31"/>
      <c r="I433" s="31"/>
      <c r="J433" s="31"/>
      <c r="K433" s="31"/>
      <c r="L433" s="31"/>
    </row>
    <row r="434" spans="1:12">
      <c r="A434" s="5"/>
      <c r="B434" s="5"/>
      <c r="C434" s="31"/>
      <c r="D434" s="31"/>
      <c r="E434" s="31"/>
      <c r="F434" s="31"/>
      <c r="G434" s="31"/>
      <c r="H434" s="31"/>
      <c r="I434" s="31"/>
      <c r="J434" s="31"/>
      <c r="K434" s="31"/>
      <c r="L434" s="31"/>
    </row>
    <row r="435" spans="1:12">
      <c r="A435" s="5"/>
      <c r="B435" s="5"/>
      <c r="C435" s="31"/>
      <c r="D435" s="31"/>
      <c r="E435" s="31"/>
      <c r="F435" s="31"/>
      <c r="G435" s="31"/>
      <c r="H435" s="31"/>
      <c r="I435" s="31"/>
      <c r="J435" s="31"/>
      <c r="K435" s="31"/>
      <c r="L435" s="31"/>
    </row>
    <row r="436" spans="1:12">
      <c r="A436" s="5"/>
      <c r="B436" s="5"/>
      <c r="C436" s="31"/>
      <c r="D436" s="31"/>
      <c r="E436" s="31"/>
      <c r="F436" s="31"/>
      <c r="G436" s="31"/>
      <c r="H436" s="31"/>
      <c r="I436" s="31"/>
      <c r="J436" s="31"/>
      <c r="K436" s="31"/>
      <c r="L436" s="31"/>
    </row>
    <row r="437" spans="1:12">
      <c r="A437" s="5"/>
      <c r="B437" s="5"/>
      <c r="C437" s="31"/>
      <c r="D437" s="31"/>
      <c r="E437" s="31"/>
      <c r="F437" s="31"/>
      <c r="G437" s="31"/>
      <c r="H437" s="31"/>
      <c r="I437" s="31"/>
      <c r="J437" s="31"/>
      <c r="K437" s="31"/>
      <c r="L437" s="31"/>
    </row>
    <row r="438" spans="1:12">
      <c r="A438" s="5"/>
      <c r="B438" s="5"/>
      <c r="C438" s="31"/>
      <c r="D438" s="31"/>
      <c r="E438" s="31"/>
      <c r="F438" s="31"/>
      <c r="G438" s="31"/>
      <c r="H438" s="31"/>
      <c r="I438" s="31"/>
      <c r="J438" s="31"/>
      <c r="K438" s="31"/>
      <c r="L438" s="31"/>
    </row>
    <row r="439" spans="1:12">
      <c r="A439" s="5"/>
      <c r="B439" s="5"/>
      <c r="C439" s="31"/>
      <c r="D439" s="31"/>
      <c r="E439" s="31"/>
      <c r="F439" s="31"/>
      <c r="G439" s="31"/>
      <c r="H439" s="31"/>
      <c r="I439" s="31"/>
      <c r="J439" s="31"/>
      <c r="K439" s="31"/>
      <c r="L439" s="31"/>
    </row>
    <row r="440" spans="1:12">
      <c r="A440" s="5"/>
      <c r="B440" s="5"/>
      <c r="C440" s="31"/>
      <c r="D440" s="31"/>
      <c r="E440" s="31"/>
      <c r="F440" s="31"/>
      <c r="G440" s="31"/>
      <c r="H440" s="31"/>
      <c r="I440" s="31"/>
      <c r="J440" s="31"/>
      <c r="K440" s="31"/>
      <c r="L440" s="31"/>
    </row>
    <row r="441" spans="1:12">
      <c r="A441" s="5"/>
      <c r="B441" s="5"/>
      <c r="C441" s="31"/>
      <c r="D441" s="31"/>
      <c r="E441" s="31"/>
      <c r="F441" s="31"/>
      <c r="G441" s="31"/>
      <c r="H441" s="31"/>
      <c r="I441" s="31"/>
      <c r="J441" s="31"/>
      <c r="K441" s="31"/>
      <c r="L441" s="31"/>
    </row>
    <row r="442" spans="1:12">
      <c r="A442" s="5"/>
      <c r="B442" s="5"/>
      <c r="C442" s="31"/>
      <c r="D442" s="31"/>
      <c r="E442" s="31"/>
      <c r="F442" s="31"/>
      <c r="G442" s="31"/>
      <c r="H442" s="31"/>
      <c r="I442" s="31"/>
      <c r="J442" s="31"/>
      <c r="K442" s="31"/>
      <c r="L442" s="31"/>
    </row>
    <row r="443" spans="1:12">
      <c r="A443" s="5"/>
      <c r="B443" s="5"/>
      <c r="C443" s="31"/>
      <c r="D443" s="31"/>
      <c r="E443" s="31"/>
      <c r="F443" s="31"/>
      <c r="G443" s="31"/>
      <c r="H443" s="31"/>
      <c r="I443" s="31"/>
      <c r="J443" s="31"/>
      <c r="K443" s="31"/>
      <c r="L443" s="31"/>
    </row>
    <row r="444" spans="1:12">
      <c r="A444" s="5"/>
      <c r="B444" s="5"/>
      <c r="C444" s="31"/>
      <c r="D444" s="31"/>
      <c r="E444" s="31"/>
      <c r="F444" s="31"/>
      <c r="G444" s="31"/>
      <c r="H444" s="31"/>
      <c r="I444" s="31"/>
      <c r="J444" s="31"/>
      <c r="K444" s="31"/>
      <c r="L444" s="31"/>
    </row>
    <row r="445" spans="1:12">
      <c r="A445" s="5"/>
      <c r="B445" s="5"/>
      <c r="C445" s="31"/>
      <c r="D445" s="31"/>
      <c r="E445" s="31"/>
      <c r="F445" s="31"/>
      <c r="G445" s="31"/>
      <c r="H445" s="31"/>
      <c r="I445" s="31"/>
      <c r="J445" s="31"/>
      <c r="K445" s="31"/>
      <c r="L445" s="31"/>
    </row>
    <row r="446" spans="1:12">
      <c r="A446" s="5"/>
      <c r="B446" s="5"/>
      <c r="C446" s="31"/>
      <c r="D446" s="31"/>
      <c r="E446" s="31"/>
      <c r="F446" s="31"/>
      <c r="G446" s="31"/>
      <c r="H446" s="31"/>
      <c r="I446" s="31"/>
      <c r="J446" s="31"/>
      <c r="K446" s="31"/>
      <c r="L446" s="31"/>
    </row>
    <row r="447" spans="1:12">
      <c r="A447" s="5"/>
      <c r="B447" s="5"/>
      <c r="C447" s="31"/>
      <c r="D447" s="31"/>
      <c r="E447" s="31"/>
      <c r="F447" s="31"/>
      <c r="G447" s="31"/>
      <c r="H447" s="31"/>
      <c r="I447" s="31"/>
      <c r="J447" s="31"/>
      <c r="K447" s="31"/>
      <c r="L447" s="31"/>
    </row>
    <row r="448" spans="1:12">
      <c r="A448" s="5"/>
      <c r="B448" s="5"/>
      <c r="C448" s="31"/>
      <c r="D448" s="31"/>
      <c r="E448" s="31"/>
      <c r="F448" s="31"/>
      <c r="G448" s="31"/>
      <c r="H448" s="31"/>
      <c r="I448" s="31"/>
      <c r="J448" s="31"/>
      <c r="K448" s="31"/>
      <c r="L448" s="31"/>
    </row>
    <row r="449" spans="1:12">
      <c r="A449" s="5"/>
      <c r="B449" s="5"/>
      <c r="C449" s="31"/>
      <c r="D449" s="31"/>
      <c r="E449" s="31"/>
      <c r="F449" s="31"/>
      <c r="G449" s="31"/>
      <c r="H449" s="31"/>
      <c r="I449" s="31"/>
      <c r="J449" s="31"/>
      <c r="K449" s="31"/>
      <c r="L449" s="31"/>
    </row>
    <row r="450" spans="1:12">
      <c r="A450" s="5"/>
      <c r="B450" s="5"/>
      <c r="C450" s="31"/>
      <c r="D450" s="31"/>
      <c r="E450" s="31"/>
      <c r="F450" s="31"/>
      <c r="G450" s="31"/>
      <c r="H450" s="31"/>
      <c r="I450" s="31"/>
      <c r="J450" s="31"/>
      <c r="K450" s="31"/>
      <c r="L450" s="31"/>
    </row>
    <row r="451" spans="1:12">
      <c r="A451" s="5"/>
      <c r="B451" s="5"/>
      <c r="C451" s="31"/>
      <c r="D451" s="31"/>
      <c r="E451" s="31"/>
      <c r="F451" s="31"/>
      <c r="G451" s="31"/>
      <c r="H451" s="31"/>
      <c r="I451" s="31"/>
      <c r="J451" s="31"/>
      <c r="K451" s="31"/>
      <c r="L451" s="31"/>
    </row>
    <row r="452" spans="1:12">
      <c r="A452" s="5"/>
      <c r="B452" s="5"/>
      <c r="C452" s="31"/>
      <c r="D452" s="31"/>
      <c r="E452" s="31"/>
      <c r="F452" s="31"/>
      <c r="G452" s="31"/>
      <c r="H452" s="31"/>
      <c r="I452" s="31"/>
      <c r="J452" s="31"/>
      <c r="K452" s="31"/>
      <c r="L452" s="31"/>
    </row>
    <row r="453" spans="1:12">
      <c r="A453" s="5"/>
      <c r="B453" s="5"/>
      <c r="C453" s="31"/>
      <c r="D453" s="31"/>
      <c r="E453" s="31"/>
      <c r="F453" s="31"/>
      <c r="G453" s="31"/>
      <c r="H453" s="31"/>
      <c r="I453" s="31"/>
      <c r="J453" s="31"/>
      <c r="K453" s="31"/>
      <c r="L453" s="31"/>
    </row>
    <row r="454" spans="1:12">
      <c r="A454" s="5"/>
      <c r="B454" s="5"/>
      <c r="C454" s="31"/>
      <c r="D454" s="31"/>
      <c r="E454" s="31"/>
      <c r="F454" s="31"/>
      <c r="G454" s="31"/>
      <c r="H454" s="31"/>
      <c r="I454" s="31"/>
      <c r="J454" s="31"/>
      <c r="K454" s="31"/>
      <c r="L454" s="31"/>
    </row>
    <row r="455" spans="1:12">
      <c r="A455" s="5"/>
      <c r="B455" s="5"/>
      <c r="C455" s="31"/>
      <c r="D455" s="31"/>
      <c r="E455" s="31"/>
      <c r="F455" s="31"/>
      <c r="G455" s="31"/>
      <c r="H455" s="31"/>
      <c r="I455" s="31"/>
      <c r="J455" s="31"/>
      <c r="K455" s="31"/>
      <c r="L455" s="31"/>
    </row>
    <row r="456" spans="1:12">
      <c r="A456" s="5"/>
      <c r="B456" s="5"/>
      <c r="C456" s="31"/>
      <c r="D456" s="31"/>
      <c r="E456" s="31"/>
      <c r="F456" s="31"/>
      <c r="G456" s="31"/>
      <c r="H456" s="31"/>
      <c r="I456" s="31"/>
      <c r="J456" s="31"/>
      <c r="K456" s="31"/>
      <c r="L456" s="31"/>
    </row>
    <row r="457" spans="1:12">
      <c r="A457" s="5"/>
      <c r="B457" s="5"/>
      <c r="C457" s="31"/>
      <c r="D457" s="31"/>
      <c r="E457" s="31"/>
      <c r="F457" s="31"/>
      <c r="G457" s="31"/>
      <c r="H457" s="31"/>
      <c r="I457" s="31"/>
      <c r="J457" s="31"/>
      <c r="K457" s="31"/>
      <c r="L457" s="31"/>
    </row>
    <row r="458" spans="1:12">
      <c r="A458" s="5"/>
      <c r="B458" s="5"/>
      <c r="C458" s="31"/>
      <c r="D458" s="31"/>
      <c r="E458" s="31"/>
      <c r="F458" s="31"/>
      <c r="G458" s="31"/>
      <c r="H458" s="31"/>
      <c r="I458" s="31"/>
      <c r="J458" s="31"/>
      <c r="K458" s="31"/>
      <c r="L458" s="31"/>
    </row>
    <row r="459" spans="1:12">
      <c r="A459" s="5"/>
      <c r="B459" s="5"/>
      <c r="C459" s="31"/>
      <c r="D459" s="31"/>
      <c r="E459" s="31"/>
      <c r="F459" s="31"/>
      <c r="G459" s="31"/>
      <c r="H459" s="31"/>
      <c r="I459" s="31"/>
      <c r="J459" s="31"/>
      <c r="K459" s="31"/>
      <c r="L459" s="31"/>
    </row>
    <row r="460" spans="1:12">
      <c r="A460" s="5"/>
      <c r="B460" s="5"/>
      <c r="C460" s="31"/>
      <c r="D460" s="31"/>
      <c r="E460" s="31"/>
      <c r="F460" s="31"/>
      <c r="G460" s="31"/>
      <c r="H460" s="31"/>
      <c r="I460" s="31"/>
      <c r="J460" s="31"/>
      <c r="K460" s="31"/>
      <c r="L460" s="31"/>
    </row>
    <row r="461" spans="1:12">
      <c r="A461" s="5"/>
      <c r="B461" s="5"/>
      <c r="C461" s="31"/>
      <c r="D461" s="31"/>
      <c r="E461" s="31"/>
      <c r="F461" s="31"/>
      <c r="G461" s="31"/>
      <c r="H461" s="31"/>
      <c r="I461" s="31"/>
      <c r="J461" s="31"/>
      <c r="K461" s="31"/>
      <c r="L461" s="31"/>
    </row>
    <row r="462" spans="1:12">
      <c r="A462" s="5"/>
      <c r="B462" s="5"/>
      <c r="C462" s="31"/>
      <c r="D462" s="31"/>
      <c r="E462" s="31"/>
      <c r="F462" s="31"/>
      <c r="G462" s="31"/>
      <c r="H462" s="31"/>
      <c r="I462" s="31"/>
      <c r="J462" s="31"/>
      <c r="K462" s="31"/>
      <c r="L462" s="31"/>
    </row>
    <row r="463" spans="1:12">
      <c r="A463" s="5"/>
      <c r="B463" s="5"/>
      <c r="C463" s="31"/>
      <c r="D463" s="31"/>
      <c r="E463" s="31"/>
      <c r="F463" s="31"/>
      <c r="G463" s="31"/>
      <c r="H463" s="31"/>
      <c r="I463" s="31"/>
      <c r="J463" s="31"/>
      <c r="K463" s="31"/>
      <c r="L463" s="31"/>
    </row>
    <row r="464" spans="1:12">
      <c r="A464" s="5"/>
      <c r="B464" s="5"/>
      <c r="C464" s="31"/>
      <c r="D464" s="31"/>
      <c r="E464" s="31"/>
      <c r="F464" s="31"/>
      <c r="G464" s="31"/>
      <c r="H464" s="31"/>
      <c r="I464" s="31"/>
      <c r="J464" s="31"/>
      <c r="K464" s="31"/>
      <c r="L464" s="31"/>
    </row>
    <row r="465" spans="1:12">
      <c r="A465" s="5"/>
      <c r="B465" s="5"/>
      <c r="C465" s="31"/>
      <c r="D465" s="31"/>
      <c r="E465" s="31"/>
      <c r="F465" s="31"/>
      <c r="G465" s="31"/>
      <c r="H465" s="31"/>
      <c r="I465" s="31"/>
      <c r="J465" s="31"/>
      <c r="K465" s="31"/>
      <c r="L465" s="31"/>
    </row>
    <row r="466" spans="1:12">
      <c r="A466" s="5"/>
      <c r="B466" s="5"/>
      <c r="C466" s="31"/>
      <c r="D466" s="31"/>
      <c r="E466" s="31"/>
      <c r="F466" s="31"/>
      <c r="G466" s="31"/>
      <c r="H466" s="31"/>
      <c r="I466" s="31"/>
      <c r="J466" s="31"/>
      <c r="K466" s="31"/>
      <c r="L466" s="31"/>
    </row>
    <row r="467" spans="1:12">
      <c r="A467" s="5"/>
      <c r="B467" s="5"/>
      <c r="C467" s="31"/>
      <c r="D467" s="31"/>
      <c r="E467" s="31"/>
      <c r="F467" s="31"/>
      <c r="G467" s="31"/>
      <c r="H467" s="31"/>
      <c r="I467" s="31"/>
      <c r="J467" s="31"/>
      <c r="K467" s="31"/>
      <c r="L467" s="31"/>
    </row>
    <row r="468" spans="1:12">
      <c r="A468" s="5"/>
      <c r="B468" s="5"/>
      <c r="C468" s="31"/>
      <c r="D468" s="31"/>
      <c r="E468" s="31"/>
      <c r="F468" s="31"/>
      <c r="G468" s="31"/>
      <c r="H468" s="31"/>
      <c r="I468" s="31"/>
      <c r="J468" s="31"/>
      <c r="K468" s="31"/>
      <c r="L468" s="31"/>
    </row>
    <row r="469" spans="1:12">
      <c r="A469" s="5"/>
      <c r="B469" s="5"/>
      <c r="C469" s="31"/>
      <c r="D469" s="31"/>
      <c r="E469" s="31"/>
      <c r="F469" s="31"/>
      <c r="G469" s="31"/>
      <c r="H469" s="31"/>
      <c r="I469" s="31"/>
      <c r="J469" s="31"/>
      <c r="K469" s="31"/>
      <c r="L469" s="31"/>
    </row>
    <row r="470" spans="1:12">
      <c r="A470" s="5"/>
      <c r="B470" s="5"/>
      <c r="C470" s="31"/>
      <c r="D470" s="31"/>
      <c r="E470" s="31"/>
      <c r="F470" s="31"/>
      <c r="G470" s="31"/>
      <c r="H470" s="31"/>
      <c r="I470" s="31"/>
      <c r="J470" s="31"/>
      <c r="K470" s="31"/>
      <c r="L470" s="31"/>
    </row>
    <row r="471" spans="1:12">
      <c r="A471" s="5"/>
      <c r="B471" s="5"/>
      <c r="C471" s="31"/>
      <c r="D471" s="31"/>
      <c r="E471" s="31"/>
      <c r="F471" s="31"/>
      <c r="G471" s="31"/>
      <c r="H471" s="31"/>
      <c r="I471" s="31"/>
      <c r="J471" s="31"/>
      <c r="K471" s="31"/>
      <c r="L471" s="31"/>
    </row>
    <row r="472" spans="1:12">
      <c r="A472" s="5"/>
      <c r="B472" s="5"/>
      <c r="C472" s="31"/>
      <c r="D472" s="31"/>
      <c r="E472" s="31"/>
      <c r="F472" s="31"/>
      <c r="G472" s="31"/>
      <c r="H472" s="31"/>
      <c r="I472" s="31"/>
      <c r="J472" s="31"/>
      <c r="K472" s="31"/>
      <c r="L472" s="31"/>
    </row>
    <row r="473" spans="1:12">
      <c r="A473" s="5"/>
      <c r="B473" s="5"/>
      <c r="C473" s="31"/>
      <c r="D473" s="31"/>
      <c r="E473" s="31"/>
      <c r="F473" s="31"/>
      <c r="G473" s="31"/>
      <c r="H473" s="31"/>
      <c r="I473" s="31"/>
      <c r="J473" s="31"/>
      <c r="K473" s="31"/>
      <c r="L473" s="31"/>
    </row>
    <row r="474" spans="1:12">
      <c r="A474" s="5"/>
      <c r="B474" s="5"/>
      <c r="C474" s="31"/>
      <c r="D474" s="31"/>
      <c r="E474" s="31"/>
      <c r="F474" s="31"/>
      <c r="G474" s="31"/>
      <c r="H474" s="31"/>
      <c r="I474" s="31"/>
      <c r="J474" s="31"/>
      <c r="K474" s="31"/>
      <c r="L474" s="31"/>
    </row>
    <row r="475" spans="1:12">
      <c r="A475" s="5"/>
      <c r="B475" s="5"/>
      <c r="C475" s="31"/>
      <c r="D475" s="31"/>
      <c r="E475" s="31"/>
      <c r="F475" s="31"/>
      <c r="G475" s="31"/>
      <c r="H475" s="31"/>
      <c r="I475" s="31"/>
      <c r="J475" s="31"/>
      <c r="K475" s="31"/>
      <c r="L475" s="31"/>
    </row>
    <row r="476" spans="1:12">
      <c r="A476" s="5"/>
      <c r="B476" s="5"/>
      <c r="C476" s="31"/>
      <c r="D476" s="31"/>
      <c r="E476" s="31"/>
      <c r="F476" s="31"/>
      <c r="G476" s="31"/>
      <c r="H476" s="31"/>
      <c r="I476" s="31"/>
      <c r="J476" s="31"/>
      <c r="K476" s="31"/>
      <c r="L476" s="31"/>
    </row>
    <row r="477" spans="1:12">
      <c r="A477" s="5"/>
      <c r="B477" s="5"/>
      <c r="C477" s="31"/>
      <c r="D477" s="31"/>
      <c r="E477" s="31"/>
      <c r="F477" s="31"/>
      <c r="G477" s="31"/>
      <c r="H477" s="31"/>
      <c r="I477" s="31"/>
      <c r="J477" s="31"/>
      <c r="K477" s="31"/>
      <c r="L477" s="31"/>
    </row>
    <row r="478" spans="1:12">
      <c r="A478" s="5"/>
      <c r="B478" s="5"/>
      <c r="C478" s="31"/>
      <c r="D478" s="31"/>
      <c r="E478" s="31"/>
      <c r="F478" s="31"/>
      <c r="G478" s="31"/>
      <c r="H478" s="31"/>
      <c r="I478" s="31"/>
      <c r="J478" s="31"/>
      <c r="K478" s="31"/>
      <c r="L478" s="31"/>
    </row>
    <row r="479" spans="1:12">
      <c r="A479" s="5"/>
      <c r="B479" s="5"/>
      <c r="C479" s="31"/>
      <c r="D479" s="31"/>
      <c r="E479" s="31"/>
      <c r="F479" s="31"/>
      <c r="G479" s="31"/>
      <c r="H479" s="31"/>
      <c r="I479" s="31"/>
      <c r="J479" s="31"/>
      <c r="K479" s="31"/>
      <c r="L479" s="31"/>
    </row>
    <row r="480" spans="1:12">
      <c r="A480" s="5"/>
      <c r="B480" s="5"/>
      <c r="C480" s="31"/>
      <c r="D480" s="31"/>
      <c r="E480" s="31"/>
      <c r="F480" s="31"/>
      <c r="G480" s="31"/>
      <c r="H480" s="31"/>
      <c r="I480" s="31"/>
      <c r="J480" s="31"/>
      <c r="K480" s="31"/>
      <c r="L480" s="31"/>
    </row>
    <row r="481" spans="1:12">
      <c r="A481" s="5"/>
      <c r="B481" s="5"/>
      <c r="C481" s="31"/>
      <c r="D481" s="31"/>
      <c r="E481" s="31"/>
      <c r="F481" s="31"/>
      <c r="G481" s="31"/>
      <c r="H481" s="31"/>
      <c r="I481" s="31"/>
      <c r="J481" s="31"/>
      <c r="K481" s="31"/>
      <c r="L481" s="31"/>
    </row>
    <row r="482" spans="1:12">
      <c r="A482" s="5"/>
      <c r="B482" s="5"/>
      <c r="C482" s="31"/>
      <c r="D482" s="31"/>
      <c r="E482" s="31"/>
      <c r="F482" s="31"/>
      <c r="G482" s="31"/>
      <c r="H482" s="31"/>
      <c r="I482" s="31"/>
      <c r="J482" s="31"/>
      <c r="K482" s="31"/>
      <c r="L482" s="31"/>
    </row>
    <row r="483" spans="1:12">
      <c r="A483" s="5"/>
      <c r="B483" s="5"/>
      <c r="C483" s="31"/>
      <c r="D483" s="31"/>
      <c r="E483" s="31"/>
      <c r="F483" s="31"/>
      <c r="G483" s="31"/>
      <c r="H483" s="31"/>
      <c r="I483" s="31"/>
      <c r="J483" s="31"/>
      <c r="K483" s="31"/>
      <c r="L483" s="31"/>
    </row>
    <row r="484" spans="1:12">
      <c r="A484" s="5"/>
      <c r="B484" s="5"/>
      <c r="C484" s="31"/>
      <c r="D484" s="31"/>
      <c r="E484" s="31"/>
      <c r="F484" s="31"/>
      <c r="G484" s="31"/>
      <c r="H484" s="31"/>
      <c r="I484" s="31"/>
      <c r="J484" s="31"/>
      <c r="K484" s="31"/>
      <c r="L484" s="31"/>
    </row>
    <row r="485" spans="1:12">
      <c r="A485" s="5"/>
      <c r="B485" s="5"/>
      <c r="C485" s="31"/>
      <c r="D485" s="31"/>
      <c r="E485" s="31"/>
      <c r="F485" s="31"/>
      <c r="G485" s="31"/>
      <c r="H485" s="31"/>
      <c r="I485" s="31"/>
      <c r="J485" s="31"/>
      <c r="K485" s="31"/>
      <c r="L485" s="31"/>
    </row>
    <row r="486" spans="1:12">
      <c r="A486" s="5"/>
      <c r="B486" s="5"/>
      <c r="C486" s="31"/>
      <c r="D486" s="31"/>
      <c r="E486" s="31"/>
      <c r="F486" s="31"/>
      <c r="G486" s="31"/>
      <c r="H486" s="31"/>
      <c r="I486" s="31"/>
      <c r="J486" s="31"/>
      <c r="K486" s="31"/>
      <c r="L486" s="31"/>
    </row>
    <row r="487" spans="1:12">
      <c r="A487" s="5"/>
      <c r="B487" s="5"/>
      <c r="C487" s="31"/>
      <c r="D487" s="31"/>
      <c r="E487" s="31"/>
      <c r="F487" s="31"/>
      <c r="G487" s="31"/>
      <c r="H487" s="31"/>
      <c r="I487" s="31"/>
      <c r="J487" s="31"/>
      <c r="K487" s="31"/>
      <c r="L487" s="31"/>
    </row>
    <row r="488" spans="1:12">
      <c r="A488" s="5"/>
      <c r="B488" s="5"/>
      <c r="C488" s="31"/>
      <c r="D488" s="31"/>
      <c r="E488" s="31"/>
      <c r="F488" s="31"/>
      <c r="G488" s="31"/>
      <c r="H488" s="31"/>
      <c r="I488" s="31"/>
      <c r="J488" s="31"/>
      <c r="K488" s="31"/>
      <c r="L488" s="31"/>
    </row>
    <row r="489" spans="1:12">
      <c r="A489" s="5"/>
      <c r="B489" s="5"/>
      <c r="C489" s="31"/>
      <c r="D489" s="31"/>
      <c r="E489" s="31"/>
      <c r="F489" s="31"/>
      <c r="G489" s="31"/>
      <c r="H489" s="31"/>
      <c r="I489" s="31"/>
      <c r="J489" s="31"/>
      <c r="K489" s="31"/>
      <c r="L489" s="31"/>
    </row>
    <row r="490" spans="1:12">
      <c r="A490" s="5"/>
      <c r="B490" s="5"/>
      <c r="C490" s="31"/>
      <c r="D490" s="31"/>
      <c r="E490" s="31"/>
      <c r="F490" s="31"/>
      <c r="G490" s="31"/>
      <c r="H490" s="31"/>
      <c r="I490" s="31"/>
      <c r="J490" s="31"/>
      <c r="K490" s="31"/>
      <c r="L490" s="31"/>
    </row>
    <row r="491" spans="1:12">
      <c r="A491" s="5"/>
      <c r="B491" s="5"/>
      <c r="C491" s="31"/>
      <c r="D491" s="31"/>
      <c r="E491" s="31"/>
      <c r="F491" s="31"/>
      <c r="G491" s="31"/>
      <c r="H491" s="31"/>
      <c r="I491" s="31"/>
      <c r="J491" s="31"/>
      <c r="K491" s="31"/>
      <c r="L491" s="31"/>
    </row>
    <row r="492" spans="1:12">
      <c r="A492" s="5"/>
      <c r="B492" s="5"/>
      <c r="C492" s="31"/>
      <c r="D492" s="31"/>
      <c r="E492" s="31"/>
      <c r="F492" s="31"/>
      <c r="G492" s="31"/>
      <c r="H492" s="31"/>
      <c r="I492" s="31"/>
      <c r="J492" s="31"/>
      <c r="K492" s="31"/>
      <c r="L492" s="31"/>
    </row>
    <row r="493" spans="1:12">
      <c r="A493" s="5"/>
      <c r="B493" s="5"/>
      <c r="C493" s="31"/>
      <c r="D493" s="31"/>
      <c r="E493" s="31"/>
      <c r="F493" s="31"/>
      <c r="G493" s="31"/>
      <c r="H493" s="31"/>
      <c r="I493" s="31"/>
      <c r="J493" s="31"/>
      <c r="K493" s="31"/>
      <c r="L493" s="31"/>
    </row>
    <row r="494" spans="1:12">
      <c r="A494" s="5"/>
      <c r="B494" s="5"/>
      <c r="C494" s="31"/>
      <c r="D494" s="31"/>
      <c r="E494" s="31"/>
      <c r="F494" s="31"/>
      <c r="G494" s="31"/>
      <c r="H494" s="31"/>
      <c r="I494" s="31"/>
      <c r="J494" s="31"/>
      <c r="K494" s="31"/>
      <c r="L494" s="31"/>
    </row>
    <row r="495" spans="1:12">
      <c r="A495" s="5"/>
      <c r="B495" s="5"/>
      <c r="C495" s="31"/>
      <c r="D495" s="31"/>
      <c r="E495" s="31"/>
      <c r="F495" s="31"/>
      <c r="G495" s="31"/>
      <c r="H495" s="31"/>
      <c r="I495" s="31"/>
      <c r="J495" s="31"/>
      <c r="K495" s="31"/>
      <c r="L495" s="31"/>
    </row>
    <row r="496" spans="1:12">
      <c r="A496" s="5"/>
      <c r="B496" s="5"/>
      <c r="C496" s="31"/>
      <c r="D496" s="31"/>
      <c r="E496" s="31"/>
      <c r="F496" s="31"/>
      <c r="G496" s="31"/>
      <c r="H496" s="31"/>
      <c r="I496" s="31"/>
      <c r="J496" s="31"/>
      <c r="K496" s="31"/>
      <c r="L496" s="31"/>
    </row>
    <row r="497" spans="1:12">
      <c r="A497" s="5"/>
      <c r="B497" s="5"/>
      <c r="C497" s="31"/>
      <c r="D497" s="31"/>
      <c r="E497" s="31"/>
      <c r="F497" s="31"/>
      <c r="G497" s="31"/>
      <c r="H497" s="31"/>
      <c r="I497" s="31"/>
      <c r="J497" s="31"/>
      <c r="K497" s="31"/>
      <c r="L497" s="31"/>
    </row>
    <row r="498" spans="1:12">
      <c r="A498" s="5"/>
      <c r="B498" s="5"/>
      <c r="C498" s="31"/>
      <c r="D498" s="31"/>
      <c r="E498" s="31"/>
      <c r="F498" s="31"/>
      <c r="G498" s="31"/>
      <c r="H498" s="31"/>
      <c r="I498" s="31"/>
      <c r="J498" s="31"/>
      <c r="K498" s="31"/>
      <c r="L498" s="31"/>
    </row>
    <row r="499" spans="1:12">
      <c r="A499" s="5"/>
      <c r="B499" s="5"/>
      <c r="C499" s="31"/>
      <c r="D499" s="31"/>
      <c r="E499" s="31"/>
      <c r="F499" s="31"/>
      <c r="G499" s="31"/>
      <c r="H499" s="31"/>
      <c r="I499" s="31"/>
      <c r="J499" s="31"/>
      <c r="K499" s="31"/>
      <c r="L499" s="31"/>
    </row>
    <row r="500" spans="1:12">
      <c r="A500" s="5"/>
      <c r="B500" s="5"/>
      <c r="C500" s="31"/>
      <c r="D500" s="31"/>
      <c r="E500" s="31"/>
      <c r="F500" s="31"/>
      <c r="G500" s="31"/>
      <c r="H500" s="31"/>
      <c r="I500" s="31"/>
      <c r="J500" s="31"/>
      <c r="K500" s="31"/>
      <c r="L500" s="31"/>
    </row>
    <row r="501" spans="1:12">
      <c r="A501" s="5"/>
      <c r="B501" s="5"/>
      <c r="C501" s="31"/>
      <c r="D501" s="31"/>
      <c r="E501" s="31"/>
      <c r="F501" s="31"/>
      <c r="G501" s="31"/>
      <c r="H501" s="31"/>
      <c r="I501" s="31"/>
      <c r="J501" s="31"/>
      <c r="K501" s="31"/>
      <c r="L501" s="31"/>
    </row>
    <row r="502" spans="1:12">
      <c r="A502" s="5"/>
      <c r="B502" s="5"/>
      <c r="C502" s="31"/>
      <c r="D502" s="31"/>
      <c r="E502" s="31"/>
      <c r="F502" s="31"/>
      <c r="G502" s="31"/>
      <c r="H502" s="31"/>
      <c r="I502" s="31"/>
      <c r="J502" s="31"/>
      <c r="K502" s="31"/>
      <c r="L502" s="31"/>
    </row>
    <row r="503" spans="1:12">
      <c r="A503" s="5"/>
      <c r="B503" s="5"/>
      <c r="C503" s="31"/>
      <c r="D503" s="31"/>
      <c r="E503" s="31"/>
      <c r="F503" s="31"/>
      <c r="G503" s="31"/>
      <c r="H503" s="31"/>
      <c r="I503" s="31"/>
      <c r="J503" s="31"/>
      <c r="K503" s="31"/>
      <c r="L503" s="31"/>
    </row>
    <row r="504" spans="1:12">
      <c r="A504" s="5"/>
      <c r="B504" s="5"/>
      <c r="C504" s="31"/>
      <c r="D504" s="31"/>
      <c r="E504" s="31"/>
      <c r="F504" s="31"/>
      <c r="G504" s="31"/>
      <c r="H504" s="31"/>
      <c r="I504" s="31"/>
      <c r="J504" s="31"/>
      <c r="K504" s="31"/>
      <c r="L504" s="31"/>
    </row>
    <row r="505" spans="1:12">
      <c r="A505" s="5"/>
      <c r="B505" s="5"/>
      <c r="C505" s="31"/>
      <c r="D505" s="31"/>
      <c r="E505" s="31"/>
      <c r="F505" s="31"/>
      <c r="G505" s="31"/>
      <c r="H505" s="31"/>
      <c r="I505" s="31"/>
      <c r="J505" s="31"/>
      <c r="K505" s="31"/>
      <c r="L505" s="31"/>
    </row>
    <row r="506" spans="1:12">
      <c r="A506" s="5"/>
      <c r="B506" s="5"/>
      <c r="C506" s="31"/>
      <c r="D506" s="31"/>
      <c r="E506" s="31"/>
      <c r="F506" s="31"/>
      <c r="G506" s="31"/>
      <c r="H506" s="31"/>
      <c r="I506" s="31"/>
      <c r="J506" s="31"/>
      <c r="K506" s="31"/>
      <c r="L506" s="31"/>
    </row>
    <row r="507" spans="1:12">
      <c r="A507" s="5"/>
      <c r="B507" s="5"/>
      <c r="C507" s="31"/>
      <c r="D507" s="31"/>
      <c r="E507" s="31"/>
      <c r="F507" s="31"/>
      <c r="G507" s="31"/>
      <c r="H507" s="31"/>
      <c r="I507" s="31"/>
      <c r="J507" s="31"/>
      <c r="K507" s="31"/>
      <c r="L507" s="31"/>
    </row>
    <row r="508" spans="1:12">
      <c r="A508" s="5"/>
      <c r="B508" s="5"/>
      <c r="C508" s="31"/>
      <c r="D508" s="31"/>
      <c r="E508" s="31"/>
      <c r="F508" s="31"/>
      <c r="G508" s="31"/>
      <c r="H508" s="31"/>
      <c r="I508" s="31"/>
      <c r="J508" s="31"/>
      <c r="K508" s="31"/>
      <c r="L508" s="31"/>
    </row>
    <row r="509" spans="1:12">
      <c r="A509" s="5"/>
      <c r="I509" s="31"/>
      <c r="J509" s="31"/>
      <c r="K509" s="31"/>
      <c r="L509" s="31"/>
    </row>
    <row r="510" spans="1:12">
      <c r="A510" s="5"/>
      <c r="I510" s="31"/>
      <c r="J510" s="31"/>
      <c r="K510" s="31"/>
      <c r="L510" s="31"/>
    </row>
    <row r="511" spans="1:12">
      <c r="A511" s="5"/>
      <c r="I511" s="31"/>
      <c r="J511" s="31"/>
      <c r="K511" s="31"/>
      <c r="L511" s="31"/>
    </row>
    <row r="512" spans="1:12">
      <c r="A512" s="5"/>
      <c r="I512" s="31"/>
      <c r="J512" s="31"/>
      <c r="K512" s="31"/>
      <c r="L512" s="31"/>
    </row>
    <row r="513" spans="1:12">
      <c r="A513" s="5"/>
      <c r="I513" s="31"/>
      <c r="J513" s="31"/>
      <c r="K513" s="31"/>
      <c r="L513" s="31"/>
    </row>
    <row r="514" spans="1:12">
      <c r="A514" s="5"/>
      <c r="I514" s="31"/>
      <c r="J514" s="31"/>
      <c r="K514" s="31"/>
      <c r="L514" s="31"/>
    </row>
    <row r="515" spans="1:12">
      <c r="A515" s="5"/>
      <c r="I515" s="31"/>
      <c r="J515" s="31"/>
      <c r="K515" s="31"/>
      <c r="L515" s="31"/>
    </row>
    <row r="516" spans="1:12">
      <c r="A516" s="5"/>
      <c r="I516" s="31"/>
      <c r="J516" s="31"/>
      <c r="K516" s="31"/>
      <c r="L516" s="31"/>
    </row>
    <row r="517" spans="1:12">
      <c r="A517" s="5"/>
      <c r="I517" s="31"/>
      <c r="J517" s="31"/>
      <c r="K517" s="31"/>
      <c r="L517" s="31"/>
    </row>
    <row r="518" spans="1:12">
      <c r="A518" s="5"/>
      <c r="I518" s="31"/>
      <c r="J518" s="31"/>
      <c r="K518" s="31"/>
      <c r="L518" s="31"/>
    </row>
    <row r="519" spans="1:12">
      <c r="A519" s="5"/>
      <c r="I519" s="31"/>
      <c r="J519" s="31"/>
      <c r="K519" s="31"/>
      <c r="L519" s="31"/>
    </row>
  </sheetData>
  <mergeCells count="12">
    <mergeCell ref="C45:F45"/>
    <mergeCell ref="H45:K45"/>
    <mergeCell ref="M45:Q45"/>
    <mergeCell ref="A2:L2"/>
    <mergeCell ref="A3:B3"/>
    <mergeCell ref="C3:L3"/>
    <mergeCell ref="A4:B4"/>
    <mergeCell ref="C4:L4"/>
    <mergeCell ref="A5:A6"/>
    <mergeCell ref="B5:B6"/>
    <mergeCell ref="C5:G5"/>
    <mergeCell ref="H5:L5"/>
  </mergeCells>
  <pageMargins left="0" right="0" top="0" bottom="0" header="0" footer="0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T502"/>
  <sheetViews>
    <sheetView tabSelected="1" topLeftCell="A13" zoomScale="75" zoomScaleNormal="75" workbookViewId="0">
      <selection activeCell="N17" sqref="N17"/>
    </sheetView>
  </sheetViews>
  <sheetFormatPr defaultColWidth="16.7109375" defaultRowHeight="15.75"/>
  <cols>
    <col min="1" max="1" width="12.42578125" style="33" customWidth="1"/>
    <col min="2" max="2" width="98.85546875" style="32" customWidth="1"/>
    <col min="3" max="3" width="16.42578125" style="34" customWidth="1"/>
    <col min="4" max="4" width="16.5703125" style="34" customWidth="1"/>
    <col min="5" max="5" width="15.42578125" style="34" customWidth="1"/>
    <col min="6" max="6" width="15.140625" style="34" customWidth="1"/>
    <col min="7" max="7" width="13.7109375" style="34" customWidth="1"/>
    <col min="8" max="8" width="14.5703125" style="34" customWidth="1"/>
    <col min="9" max="9" width="12.5703125" style="34" customWidth="1"/>
    <col min="10" max="10" width="12.85546875" style="34" customWidth="1"/>
    <col min="11" max="11" width="13.28515625" style="34" customWidth="1"/>
    <col min="12" max="12" width="13.5703125" style="34" customWidth="1"/>
    <col min="13" max="13" width="15.42578125" style="5" customWidth="1"/>
    <col min="14" max="14" width="17" style="5" customWidth="1"/>
    <col min="15" max="15" width="11" style="5" customWidth="1"/>
    <col min="16" max="16" width="14" style="5" customWidth="1"/>
    <col min="17" max="17" width="10.85546875" style="5" customWidth="1"/>
    <col min="18" max="197" width="9" style="5" customWidth="1"/>
    <col min="198" max="198" width="12.42578125" style="5" customWidth="1"/>
    <col min="199" max="199" width="44.140625" style="5" customWidth="1"/>
    <col min="200" max="202" width="16.7109375" style="5"/>
    <col min="203" max="203" width="12.42578125" style="5" customWidth="1"/>
    <col min="204" max="204" width="44.140625" style="5" customWidth="1"/>
    <col min="205" max="205" width="21.7109375" style="5" customWidth="1"/>
    <col min="206" max="209" width="21" style="5" bestFit="1" customWidth="1"/>
    <col min="210" max="210" width="17.5703125" style="5" bestFit="1" customWidth="1"/>
    <col min="211" max="212" width="16.42578125" style="5" bestFit="1" customWidth="1"/>
    <col min="213" max="213" width="16.7109375" style="5" customWidth="1"/>
    <col min="214" max="214" width="16.42578125" style="5" bestFit="1" customWidth="1"/>
    <col min="215" max="215" width="13.28515625" style="5" customWidth="1"/>
    <col min="216" max="220" width="9.85546875" style="5" bestFit="1" customWidth="1"/>
    <col min="221" max="235" width="17.7109375" style="5" customWidth="1"/>
    <col min="236" max="237" width="25.28515625" style="5" customWidth="1"/>
    <col min="238" max="238" width="23" style="5" bestFit="1" customWidth="1"/>
    <col min="239" max="239" width="22.28515625" style="5" bestFit="1" customWidth="1"/>
    <col min="240" max="240" width="23" style="5" bestFit="1" customWidth="1"/>
    <col min="241" max="241" width="24.28515625" style="5" bestFit="1" customWidth="1"/>
    <col min="242" max="242" width="23" style="5" bestFit="1" customWidth="1"/>
    <col min="243" max="244" width="22.28515625" style="5" bestFit="1" customWidth="1"/>
    <col min="245" max="245" width="20.7109375" style="5" bestFit="1" customWidth="1"/>
    <col min="246" max="246" width="24.7109375" style="5" customWidth="1"/>
    <col min="247" max="249" width="22" style="5" customWidth="1"/>
    <col min="250" max="250" width="21.85546875" style="5" customWidth="1"/>
    <col min="251" max="251" width="19.7109375" style="5" customWidth="1"/>
    <col min="252" max="453" width="9" style="5" customWidth="1"/>
    <col min="454" max="454" width="12.42578125" style="5" customWidth="1"/>
    <col min="455" max="455" width="44.140625" style="5" customWidth="1"/>
    <col min="456" max="458" width="16.7109375" style="5"/>
    <col min="459" max="459" width="12.42578125" style="5" customWidth="1"/>
    <col min="460" max="460" width="44.140625" style="5" customWidth="1"/>
    <col min="461" max="461" width="21.7109375" style="5" customWidth="1"/>
    <col min="462" max="465" width="21" style="5" bestFit="1" customWidth="1"/>
    <col min="466" max="466" width="17.5703125" style="5" bestFit="1" customWidth="1"/>
    <col min="467" max="468" width="16.42578125" style="5" bestFit="1" customWidth="1"/>
    <col min="469" max="469" width="16.7109375" style="5" customWidth="1"/>
    <col min="470" max="470" width="16.42578125" style="5" bestFit="1" customWidth="1"/>
    <col min="471" max="471" width="13.28515625" style="5" customWidth="1"/>
    <col min="472" max="476" width="9.85546875" style="5" bestFit="1" customWidth="1"/>
    <col min="477" max="491" width="17.7109375" style="5" customWidth="1"/>
    <col min="492" max="493" width="25.28515625" style="5" customWidth="1"/>
    <col min="494" max="494" width="23" style="5" bestFit="1" customWidth="1"/>
    <col min="495" max="495" width="22.28515625" style="5" bestFit="1" customWidth="1"/>
    <col min="496" max="496" width="23" style="5" bestFit="1" customWidth="1"/>
    <col min="497" max="497" width="24.28515625" style="5" bestFit="1" customWidth="1"/>
    <col min="498" max="498" width="23" style="5" bestFit="1" customWidth="1"/>
    <col min="499" max="500" width="22.28515625" style="5" bestFit="1" customWidth="1"/>
    <col min="501" max="501" width="20.7109375" style="5" bestFit="1" customWidth="1"/>
    <col min="502" max="502" width="24.7109375" style="5" customWidth="1"/>
    <col min="503" max="505" width="22" style="5" customWidth="1"/>
    <col min="506" max="506" width="21.85546875" style="5" customWidth="1"/>
    <col min="507" max="507" width="19.7109375" style="5" customWidth="1"/>
    <col min="508" max="709" width="9" style="5" customWidth="1"/>
    <col min="710" max="710" width="12.42578125" style="5" customWidth="1"/>
    <col min="711" max="711" width="44.140625" style="5" customWidth="1"/>
    <col min="712" max="714" width="16.7109375" style="5"/>
    <col min="715" max="715" width="12.42578125" style="5" customWidth="1"/>
    <col min="716" max="716" width="44.140625" style="5" customWidth="1"/>
    <col min="717" max="717" width="21.7109375" style="5" customWidth="1"/>
    <col min="718" max="721" width="21" style="5" bestFit="1" customWidth="1"/>
    <col min="722" max="722" width="17.5703125" style="5" bestFit="1" customWidth="1"/>
    <col min="723" max="724" width="16.42578125" style="5" bestFit="1" customWidth="1"/>
    <col min="725" max="725" width="16.7109375" style="5" customWidth="1"/>
    <col min="726" max="726" width="16.42578125" style="5" bestFit="1" customWidth="1"/>
    <col min="727" max="727" width="13.28515625" style="5" customWidth="1"/>
    <col min="728" max="732" width="9.85546875" style="5" bestFit="1" customWidth="1"/>
    <col min="733" max="747" width="17.7109375" style="5" customWidth="1"/>
    <col min="748" max="749" width="25.28515625" style="5" customWidth="1"/>
    <col min="750" max="750" width="23" style="5" bestFit="1" customWidth="1"/>
    <col min="751" max="751" width="22.28515625" style="5" bestFit="1" customWidth="1"/>
    <col min="752" max="752" width="23" style="5" bestFit="1" customWidth="1"/>
    <col min="753" max="753" width="24.28515625" style="5" bestFit="1" customWidth="1"/>
    <col min="754" max="754" width="23" style="5" bestFit="1" customWidth="1"/>
    <col min="755" max="756" width="22.28515625" style="5" bestFit="1" customWidth="1"/>
    <col min="757" max="757" width="20.7109375" style="5" bestFit="1" customWidth="1"/>
    <col min="758" max="758" width="24.7109375" style="5" customWidth="1"/>
    <col min="759" max="761" width="22" style="5" customWidth="1"/>
    <col min="762" max="762" width="21.85546875" style="5" customWidth="1"/>
    <col min="763" max="763" width="19.7109375" style="5" customWidth="1"/>
    <col min="764" max="965" width="9" style="5" customWidth="1"/>
    <col min="966" max="966" width="12.42578125" style="5" customWidth="1"/>
    <col min="967" max="967" width="44.140625" style="5" customWidth="1"/>
    <col min="968" max="970" width="16.7109375" style="5"/>
    <col min="971" max="971" width="12.42578125" style="5" customWidth="1"/>
    <col min="972" max="972" width="44.140625" style="5" customWidth="1"/>
    <col min="973" max="973" width="21.7109375" style="5" customWidth="1"/>
    <col min="974" max="977" width="21" style="5" bestFit="1" customWidth="1"/>
    <col min="978" max="978" width="17.5703125" style="5" bestFit="1" customWidth="1"/>
    <col min="979" max="980" width="16.42578125" style="5" bestFit="1" customWidth="1"/>
    <col min="981" max="981" width="16.7109375" style="5" customWidth="1"/>
    <col min="982" max="982" width="16.42578125" style="5" bestFit="1" customWidth="1"/>
    <col min="983" max="983" width="13.28515625" style="5" customWidth="1"/>
    <col min="984" max="988" width="9.85546875" style="5" bestFit="1" customWidth="1"/>
    <col min="989" max="1003" width="17.7109375" style="5" customWidth="1"/>
    <col min="1004" max="1005" width="25.28515625" style="5" customWidth="1"/>
    <col min="1006" max="1006" width="23" style="5" bestFit="1" customWidth="1"/>
    <col min="1007" max="1007" width="22.28515625" style="5" bestFit="1" customWidth="1"/>
    <col min="1008" max="1008" width="23" style="5" bestFit="1" customWidth="1"/>
    <col min="1009" max="1009" width="24.28515625" style="5" bestFit="1" customWidth="1"/>
    <col min="1010" max="1010" width="23" style="5" bestFit="1" customWidth="1"/>
    <col min="1011" max="1012" width="22.28515625" style="5" bestFit="1" customWidth="1"/>
    <col min="1013" max="1013" width="20.7109375" style="5" bestFit="1" customWidth="1"/>
    <col min="1014" max="1014" width="24.7109375" style="5" customWidth="1"/>
    <col min="1015" max="1017" width="22" style="5" customWidth="1"/>
    <col min="1018" max="1018" width="21.85546875" style="5" customWidth="1"/>
    <col min="1019" max="1019" width="19.7109375" style="5" customWidth="1"/>
    <col min="1020" max="1221" width="9" style="5" customWidth="1"/>
    <col min="1222" max="1222" width="12.42578125" style="5" customWidth="1"/>
    <col min="1223" max="1223" width="44.140625" style="5" customWidth="1"/>
    <col min="1224" max="1226" width="16.7109375" style="5"/>
    <col min="1227" max="1227" width="12.42578125" style="5" customWidth="1"/>
    <col min="1228" max="1228" width="44.140625" style="5" customWidth="1"/>
    <col min="1229" max="1229" width="21.7109375" style="5" customWidth="1"/>
    <col min="1230" max="1233" width="21" style="5" bestFit="1" customWidth="1"/>
    <col min="1234" max="1234" width="17.5703125" style="5" bestFit="1" customWidth="1"/>
    <col min="1235" max="1236" width="16.42578125" style="5" bestFit="1" customWidth="1"/>
    <col min="1237" max="1237" width="16.7109375" style="5" customWidth="1"/>
    <col min="1238" max="1238" width="16.42578125" style="5" bestFit="1" customWidth="1"/>
    <col min="1239" max="1239" width="13.28515625" style="5" customWidth="1"/>
    <col min="1240" max="1244" width="9.85546875" style="5" bestFit="1" customWidth="1"/>
    <col min="1245" max="1259" width="17.7109375" style="5" customWidth="1"/>
    <col min="1260" max="1261" width="25.28515625" style="5" customWidth="1"/>
    <col min="1262" max="1262" width="23" style="5" bestFit="1" customWidth="1"/>
    <col min="1263" max="1263" width="22.28515625" style="5" bestFit="1" customWidth="1"/>
    <col min="1264" max="1264" width="23" style="5" bestFit="1" customWidth="1"/>
    <col min="1265" max="1265" width="24.28515625" style="5" bestFit="1" customWidth="1"/>
    <col min="1266" max="1266" width="23" style="5" bestFit="1" customWidth="1"/>
    <col min="1267" max="1268" width="22.28515625" style="5" bestFit="1" customWidth="1"/>
    <col min="1269" max="1269" width="20.7109375" style="5" bestFit="1" customWidth="1"/>
    <col min="1270" max="1270" width="24.7109375" style="5" customWidth="1"/>
    <col min="1271" max="1273" width="22" style="5" customWidth="1"/>
    <col min="1274" max="1274" width="21.85546875" style="5" customWidth="1"/>
    <col min="1275" max="1275" width="19.7109375" style="5" customWidth="1"/>
    <col min="1276" max="1477" width="9" style="5" customWidth="1"/>
    <col min="1478" max="1478" width="12.42578125" style="5" customWidth="1"/>
    <col min="1479" max="1479" width="44.140625" style="5" customWidth="1"/>
    <col min="1480" max="1482" width="16.7109375" style="5"/>
    <col min="1483" max="1483" width="12.42578125" style="5" customWidth="1"/>
    <col min="1484" max="1484" width="44.140625" style="5" customWidth="1"/>
    <col min="1485" max="1485" width="21.7109375" style="5" customWidth="1"/>
    <col min="1486" max="1489" width="21" style="5" bestFit="1" customWidth="1"/>
    <col min="1490" max="1490" width="17.5703125" style="5" bestFit="1" customWidth="1"/>
    <col min="1491" max="1492" width="16.42578125" style="5" bestFit="1" customWidth="1"/>
    <col min="1493" max="1493" width="16.7109375" style="5" customWidth="1"/>
    <col min="1494" max="1494" width="16.42578125" style="5" bestFit="1" customWidth="1"/>
    <col min="1495" max="1495" width="13.28515625" style="5" customWidth="1"/>
    <col min="1496" max="1500" width="9.85546875" style="5" bestFit="1" customWidth="1"/>
    <col min="1501" max="1515" width="17.7109375" style="5" customWidth="1"/>
    <col min="1516" max="1517" width="25.28515625" style="5" customWidth="1"/>
    <col min="1518" max="1518" width="23" style="5" bestFit="1" customWidth="1"/>
    <col min="1519" max="1519" width="22.28515625" style="5" bestFit="1" customWidth="1"/>
    <col min="1520" max="1520" width="23" style="5" bestFit="1" customWidth="1"/>
    <col min="1521" max="1521" width="24.28515625" style="5" bestFit="1" customWidth="1"/>
    <col min="1522" max="1522" width="23" style="5" bestFit="1" customWidth="1"/>
    <col min="1523" max="1524" width="22.28515625" style="5" bestFit="1" customWidth="1"/>
    <col min="1525" max="1525" width="20.7109375" style="5" bestFit="1" customWidth="1"/>
    <col min="1526" max="1526" width="24.7109375" style="5" customWidth="1"/>
    <col min="1527" max="1529" width="22" style="5" customWidth="1"/>
    <col min="1530" max="1530" width="21.85546875" style="5" customWidth="1"/>
    <col min="1531" max="1531" width="19.7109375" style="5" customWidth="1"/>
    <col min="1532" max="1733" width="9" style="5" customWidth="1"/>
    <col min="1734" max="1734" width="12.42578125" style="5" customWidth="1"/>
    <col min="1735" max="1735" width="44.140625" style="5" customWidth="1"/>
    <col min="1736" max="1738" width="16.7109375" style="5"/>
    <col min="1739" max="1739" width="12.42578125" style="5" customWidth="1"/>
    <col min="1740" max="1740" width="44.140625" style="5" customWidth="1"/>
    <col min="1741" max="1741" width="21.7109375" style="5" customWidth="1"/>
    <col min="1742" max="1745" width="21" style="5" bestFit="1" customWidth="1"/>
    <col min="1746" max="1746" width="17.5703125" style="5" bestFit="1" customWidth="1"/>
    <col min="1747" max="1748" width="16.42578125" style="5" bestFit="1" customWidth="1"/>
    <col min="1749" max="1749" width="16.7109375" style="5" customWidth="1"/>
    <col min="1750" max="1750" width="16.42578125" style="5" bestFit="1" customWidth="1"/>
    <col min="1751" max="1751" width="13.28515625" style="5" customWidth="1"/>
    <col min="1752" max="1756" width="9.85546875" style="5" bestFit="1" customWidth="1"/>
    <col min="1757" max="1771" width="17.7109375" style="5" customWidth="1"/>
    <col min="1772" max="1773" width="25.28515625" style="5" customWidth="1"/>
    <col min="1774" max="1774" width="23" style="5" bestFit="1" customWidth="1"/>
    <col min="1775" max="1775" width="22.28515625" style="5" bestFit="1" customWidth="1"/>
    <col min="1776" max="1776" width="23" style="5" bestFit="1" customWidth="1"/>
    <col min="1777" max="1777" width="24.28515625" style="5" bestFit="1" customWidth="1"/>
    <col min="1778" max="1778" width="23" style="5" bestFit="1" customWidth="1"/>
    <col min="1779" max="1780" width="22.28515625" style="5" bestFit="1" customWidth="1"/>
    <col min="1781" max="1781" width="20.7109375" style="5" bestFit="1" customWidth="1"/>
    <col min="1782" max="1782" width="24.7109375" style="5" customWidth="1"/>
    <col min="1783" max="1785" width="22" style="5" customWidth="1"/>
    <col min="1786" max="1786" width="21.85546875" style="5" customWidth="1"/>
    <col min="1787" max="1787" width="19.7109375" style="5" customWidth="1"/>
    <col min="1788" max="1989" width="9" style="5" customWidth="1"/>
    <col min="1990" max="1990" width="12.42578125" style="5" customWidth="1"/>
    <col min="1991" max="1991" width="44.140625" style="5" customWidth="1"/>
    <col min="1992" max="1994" width="16.7109375" style="5"/>
    <col min="1995" max="1995" width="12.42578125" style="5" customWidth="1"/>
    <col min="1996" max="1996" width="44.140625" style="5" customWidth="1"/>
    <col min="1997" max="1997" width="21.7109375" style="5" customWidth="1"/>
    <col min="1998" max="2001" width="21" style="5" bestFit="1" customWidth="1"/>
    <col min="2002" max="2002" width="17.5703125" style="5" bestFit="1" customWidth="1"/>
    <col min="2003" max="2004" width="16.42578125" style="5" bestFit="1" customWidth="1"/>
    <col min="2005" max="2005" width="16.7109375" style="5" customWidth="1"/>
    <col min="2006" max="2006" width="16.42578125" style="5" bestFit="1" customWidth="1"/>
    <col min="2007" max="2007" width="13.28515625" style="5" customWidth="1"/>
    <col min="2008" max="2012" width="9.85546875" style="5" bestFit="1" customWidth="1"/>
    <col min="2013" max="2027" width="17.7109375" style="5" customWidth="1"/>
    <col min="2028" max="2029" width="25.28515625" style="5" customWidth="1"/>
    <col min="2030" max="2030" width="23" style="5" bestFit="1" customWidth="1"/>
    <col min="2031" max="2031" width="22.28515625" style="5" bestFit="1" customWidth="1"/>
    <col min="2032" max="2032" width="23" style="5" bestFit="1" customWidth="1"/>
    <col min="2033" max="2033" width="24.28515625" style="5" bestFit="1" customWidth="1"/>
    <col min="2034" max="2034" width="23" style="5" bestFit="1" customWidth="1"/>
    <col min="2035" max="2036" width="22.28515625" style="5" bestFit="1" customWidth="1"/>
    <col min="2037" max="2037" width="20.7109375" style="5" bestFit="1" customWidth="1"/>
    <col min="2038" max="2038" width="24.7109375" style="5" customWidth="1"/>
    <col min="2039" max="2041" width="22" style="5" customWidth="1"/>
    <col min="2042" max="2042" width="21.85546875" style="5" customWidth="1"/>
    <col min="2043" max="2043" width="19.7109375" style="5" customWidth="1"/>
    <col min="2044" max="2245" width="9" style="5" customWidth="1"/>
    <col min="2246" max="2246" width="12.42578125" style="5" customWidth="1"/>
    <col min="2247" max="2247" width="44.140625" style="5" customWidth="1"/>
    <col min="2248" max="2250" width="16.7109375" style="5"/>
    <col min="2251" max="2251" width="12.42578125" style="5" customWidth="1"/>
    <col min="2252" max="2252" width="44.140625" style="5" customWidth="1"/>
    <col min="2253" max="2253" width="21.7109375" style="5" customWidth="1"/>
    <col min="2254" max="2257" width="21" style="5" bestFit="1" customWidth="1"/>
    <col min="2258" max="2258" width="17.5703125" style="5" bestFit="1" customWidth="1"/>
    <col min="2259" max="2260" width="16.42578125" style="5" bestFit="1" customWidth="1"/>
    <col min="2261" max="2261" width="16.7109375" style="5" customWidth="1"/>
    <col min="2262" max="2262" width="16.42578125" style="5" bestFit="1" customWidth="1"/>
    <col min="2263" max="2263" width="13.28515625" style="5" customWidth="1"/>
    <col min="2264" max="2268" width="9.85546875" style="5" bestFit="1" customWidth="1"/>
    <col min="2269" max="2283" width="17.7109375" style="5" customWidth="1"/>
    <col min="2284" max="2285" width="25.28515625" style="5" customWidth="1"/>
    <col min="2286" max="2286" width="23" style="5" bestFit="1" customWidth="1"/>
    <col min="2287" max="2287" width="22.28515625" style="5" bestFit="1" customWidth="1"/>
    <col min="2288" max="2288" width="23" style="5" bestFit="1" customWidth="1"/>
    <col min="2289" max="2289" width="24.28515625" style="5" bestFit="1" customWidth="1"/>
    <col min="2290" max="2290" width="23" style="5" bestFit="1" customWidth="1"/>
    <col min="2291" max="2292" width="22.28515625" style="5" bestFit="1" customWidth="1"/>
    <col min="2293" max="2293" width="20.7109375" style="5" bestFit="1" customWidth="1"/>
    <col min="2294" max="2294" width="24.7109375" style="5" customWidth="1"/>
    <col min="2295" max="2297" width="22" style="5" customWidth="1"/>
    <col min="2298" max="2298" width="21.85546875" style="5" customWidth="1"/>
    <col min="2299" max="2299" width="19.7109375" style="5" customWidth="1"/>
    <col min="2300" max="2501" width="9" style="5" customWidth="1"/>
    <col min="2502" max="2502" width="12.42578125" style="5" customWidth="1"/>
    <col min="2503" max="2503" width="44.140625" style="5" customWidth="1"/>
    <col min="2504" max="2506" width="16.7109375" style="5"/>
    <col min="2507" max="2507" width="12.42578125" style="5" customWidth="1"/>
    <col min="2508" max="2508" width="44.140625" style="5" customWidth="1"/>
    <col min="2509" max="2509" width="21.7109375" style="5" customWidth="1"/>
    <col min="2510" max="2513" width="21" style="5" bestFit="1" customWidth="1"/>
    <col min="2514" max="2514" width="17.5703125" style="5" bestFit="1" customWidth="1"/>
    <col min="2515" max="2516" width="16.42578125" style="5" bestFit="1" customWidth="1"/>
    <col min="2517" max="2517" width="16.7109375" style="5" customWidth="1"/>
    <col min="2518" max="2518" width="16.42578125" style="5" bestFit="1" customWidth="1"/>
    <col min="2519" max="2519" width="13.28515625" style="5" customWidth="1"/>
    <col min="2520" max="2524" width="9.85546875" style="5" bestFit="1" customWidth="1"/>
    <col min="2525" max="2539" width="17.7109375" style="5" customWidth="1"/>
    <col min="2540" max="2541" width="25.28515625" style="5" customWidth="1"/>
    <col min="2542" max="2542" width="23" style="5" bestFit="1" customWidth="1"/>
    <col min="2543" max="2543" width="22.28515625" style="5" bestFit="1" customWidth="1"/>
    <col min="2544" max="2544" width="23" style="5" bestFit="1" customWidth="1"/>
    <col min="2545" max="2545" width="24.28515625" style="5" bestFit="1" customWidth="1"/>
    <col min="2546" max="2546" width="23" style="5" bestFit="1" customWidth="1"/>
    <col min="2547" max="2548" width="22.28515625" style="5" bestFit="1" customWidth="1"/>
    <col min="2549" max="2549" width="20.7109375" style="5" bestFit="1" customWidth="1"/>
    <col min="2550" max="2550" width="24.7109375" style="5" customWidth="1"/>
    <col min="2551" max="2553" width="22" style="5" customWidth="1"/>
    <col min="2554" max="2554" width="21.85546875" style="5" customWidth="1"/>
    <col min="2555" max="2555" width="19.7109375" style="5" customWidth="1"/>
    <col min="2556" max="2757" width="9" style="5" customWidth="1"/>
    <col min="2758" max="2758" width="12.42578125" style="5" customWidth="1"/>
    <col min="2759" max="2759" width="44.140625" style="5" customWidth="1"/>
    <col min="2760" max="2762" width="16.7109375" style="5"/>
    <col min="2763" max="2763" width="12.42578125" style="5" customWidth="1"/>
    <col min="2764" max="2764" width="44.140625" style="5" customWidth="1"/>
    <col min="2765" max="2765" width="21.7109375" style="5" customWidth="1"/>
    <col min="2766" max="2769" width="21" style="5" bestFit="1" customWidth="1"/>
    <col min="2770" max="2770" width="17.5703125" style="5" bestFit="1" customWidth="1"/>
    <col min="2771" max="2772" width="16.42578125" style="5" bestFit="1" customWidth="1"/>
    <col min="2773" max="2773" width="16.7109375" style="5" customWidth="1"/>
    <col min="2774" max="2774" width="16.42578125" style="5" bestFit="1" customWidth="1"/>
    <col min="2775" max="2775" width="13.28515625" style="5" customWidth="1"/>
    <col min="2776" max="2780" width="9.85546875" style="5" bestFit="1" customWidth="1"/>
    <col min="2781" max="2795" width="17.7109375" style="5" customWidth="1"/>
    <col min="2796" max="2797" width="25.28515625" style="5" customWidth="1"/>
    <col min="2798" max="2798" width="23" style="5" bestFit="1" customWidth="1"/>
    <col min="2799" max="2799" width="22.28515625" style="5" bestFit="1" customWidth="1"/>
    <col min="2800" max="2800" width="23" style="5" bestFit="1" customWidth="1"/>
    <col min="2801" max="2801" width="24.28515625" style="5" bestFit="1" customWidth="1"/>
    <col min="2802" max="2802" width="23" style="5" bestFit="1" customWidth="1"/>
    <col min="2803" max="2804" width="22.28515625" style="5" bestFit="1" customWidth="1"/>
    <col min="2805" max="2805" width="20.7109375" style="5" bestFit="1" customWidth="1"/>
    <col min="2806" max="2806" width="24.7109375" style="5" customWidth="1"/>
    <col min="2807" max="2809" width="22" style="5" customWidth="1"/>
    <col min="2810" max="2810" width="21.85546875" style="5" customWidth="1"/>
    <col min="2811" max="2811" width="19.7109375" style="5" customWidth="1"/>
    <col min="2812" max="3013" width="9" style="5" customWidth="1"/>
    <col min="3014" max="3014" width="12.42578125" style="5" customWidth="1"/>
    <col min="3015" max="3015" width="44.140625" style="5" customWidth="1"/>
    <col min="3016" max="3018" width="16.7109375" style="5"/>
    <col min="3019" max="3019" width="12.42578125" style="5" customWidth="1"/>
    <col min="3020" max="3020" width="44.140625" style="5" customWidth="1"/>
    <col min="3021" max="3021" width="21.7109375" style="5" customWidth="1"/>
    <col min="3022" max="3025" width="21" style="5" bestFit="1" customWidth="1"/>
    <col min="3026" max="3026" width="17.5703125" style="5" bestFit="1" customWidth="1"/>
    <col min="3027" max="3028" width="16.42578125" style="5" bestFit="1" customWidth="1"/>
    <col min="3029" max="3029" width="16.7109375" style="5" customWidth="1"/>
    <col min="3030" max="3030" width="16.42578125" style="5" bestFit="1" customWidth="1"/>
    <col min="3031" max="3031" width="13.28515625" style="5" customWidth="1"/>
    <col min="3032" max="3036" width="9.85546875" style="5" bestFit="1" customWidth="1"/>
    <col min="3037" max="3051" width="17.7109375" style="5" customWidth="1"/>
    <col min="3052" max="3053" width="25.28515625" style="5" customWidth="1"/>
    <col min="3054" max="3054" width="23" style="5" bestFit="1" customWidth="1"/>
    <col min="3055" max="3055" width="22.28515625" style="5" bestFit="1" customWidth="1"/>
    <col min="3056" max="3056" width="23" style="5" bestFit="1" customWidth="1"/>
    <col min="3057" max="3057" width="24.28515625" style="5" bestFit="1" customWidth="1"/>
    <col min="3058" max="3058" width="23" style="5" bestFit="1" customWidth="1"/>
    <col min="3059" max="3060" width="22.28515625" style="5" bestFit="1" customWidth="1"/>
    <col min="3061" max="3061" width="20.7109375" style="5" bestFit="1" customWidth="1"/>
    <col min="3062" max="3062" width="24.7109375" style="5" customWidth="1"/>
    <col min="3063" max="3065" width="22" style="5" customWidth="1"/>
    <col min="3066" max="3066" width="21.85546875" style="5" customWidth="1"/>
    <col min="3067" max="3067" width="19.7109375" style="5" customWidth="1"/>
    <col min="3068" max="3269" width="9" style="5" customWidth="1"/>
    <col min="3270" max="3270" width="12.42578125" style="5" customWidth="1"/>
    <col min="3271" max="3271" width="44.140625" style="5" customWidth="1"/>
    <col min="3272" max="3274" width="16.7109375" style="5"/>
    <col min="3275" max="3275" width="12.42578125" style="5" customWidth="1"/>
    <col min="3276" max="3276" width="44.140625" style="5" customWidth="1"/>
    <col min="3277" max="3277" width="21.7109375" style="5" customWidth="1"/>
    <col min="3278" max="3281" width="21" style="5" bestFit="1" customWidth="1"/>
    <col min="3282" max="3282" width="17.5703125" style="5" bestFit="1" customWidth="1"/>
    <col min="3283" max="3284" width="16.42578125" style="5" bestFit="1" customWidth="1"/>
    <col min="3285" max="3285" width="16.7109375" style="5" customWidth="1"/>
    <col min="3286" max="3286" width="16.42578125" style="5" bestFit="1" customWidth="1"/>
    <col min="3287" max="3287" width="13.28515625" style="5" customWidth="1"/>
    <col min="3288" max="3292" width="9.85546875" style="5" bestFit="1" customWidth="1"/>
    <col min="3293" max="3307" width="17.7109375" style="5" customWidth="1"/>
    <col min="3308" max="3309" width="25.28515625" style="5" customWidth="1"/>
    <col min="3310" max="3310" width="23" style="5" bestFit="1" customWidth="1"/>
    <col min="3311" max="3311" width="22.28515625" style="5" bestFit="1" customWidth="1"/>
    <col min="3312" max="3312" width="23" style="5" bestFit="1" customWidth="1"/>
    <col min="3313" max="3313" width="24.28515625" style="5" bestFit="1" customWidth="1"/>
    <col min="3314" max="3314" width="23" style="5" bestFit="1" customWidth="1"/>
    <col min="3315" max="3316" width="22.28515625" style="5" bestFit="1" customWidth="1"/>
    <col min="3317" max="3317" width="20.7109375" style="5" bestFit="1" customWidth="1"/>
    <col min="3318" max="3318" width="24.7109375" style="5" customWidth="1"/>
    <col min="3319" max="3321" width="22" style="5" customWidth="1"/>
    <col min="3322" max="3322" width="21.85546875" style="5" customWidth="1"/>
    <col min="3323" max="3323" width="19.7109375" style="5" customWidth="1"/>
    <col min="3324" max="3525" width="9" style="5" customWidth="1"/>
    <col min="3526" max="3526" width="12.42578125" style="5" customWidth="1"/>
    <col min="3527" max="3527" width="44.140625" style="5" customWidth="1"/>
    <col min="3528" max="3530" width="16.7109375" style="5"/>
    <col min="3531" max="3531" width="12.42578125" style="5" customWidth="1"/>
    <col min="3532" max="3532" width="44.140625" style="5" customWidth="1"/>
    <col min="3533" max="3533" width="21.7109375" style="5" customWidth="1"/>
    <col min="3534" max="3537" width="21" style="5" bestFit="1" customWidth="1"/>
    <col min="3538" max="3538" width="17.5703125" style="5" bestFit="1" customWidth="1"/>
    <col min="3539" max="3540" width="16.42578125" style="5" bestFit="1" customWidth="1"/>
    <col min="3541" max="3541" width="16.7109375" style="5" customWidth="1"/>
    <col min="3542" max="3542" width="16.42578125" style="5" bestFit="1" customWidth="1"/>
    <col min="3543" max="3543" width="13.28515625" style="5" customWidth="1"/>
    <col min="3544" max="3548" width="9.85546875" style="5" bestFit="1" customWidth="1"/>
    <col min="3549" max="3563" width="17.7109375" style="5" customWidth="1"/>
    <col min="3564" max="3565" width="25.28515625" style="5" customWidth="1"/>
    <col min="3566" max="3566" width="23" style="5" bestFit="1" customWidth="1"/>
    <col min="3567" max="3567" width="22.28515625" style="5" bestFit="1" customWidth="1"/>
    <col min="3568" max="3568" width="23" style="5" bestFit="1" customWidth="1"/>
    <col min="3569" max="3569" width="24.28515625" style="5" bestFit="1" customWidth="1"/>
    <col min="3570" max="3570" width="23" style="5" bestFit="1" customWidth="1"/>
    <col min="3571" max="3572" width="22.28515625" style="5" bestFit="1" customWidth="1"/>
    <col min="3573" max="3573" width="20.7109375" style="5" bestFit="1" customWidth="1"/>
    <col min="3574" max="3574" width="24.7109375" style="5" customWidth="1"/>
    <col min="3575" max="3577" width="22" style="5" customWidth="1"/>
    <col min="3578" max="3578" width="21.85546875" style="5" customWidth="1"/>
    <col min="3579" max="3579" width="19.7109375" style="5" customWidth="1"/>
    <col min="3580" max="3781" width="9" style="5" customWidth="1"/>
    <col min="3782" max="3782" width="12.42578125" style="5" customWidth="1"/>
    <col min="3783" max="3783" width="44.140625" style="5" customWidth="1"/>
    <col min="3784" max="3786" width="16.7109375" style="5"/>
    <col min="3787" max="3787" width="12.42578125" style="5" customWidth="1"/>
    <col min="3788" max="3788" width="44.140625" style="5" customWidth="1"/>
    <col min="3789" max="3789" width="21.7109375" style="5" customWidth="1"/>
    <col min="3790" max="3793" width="21" style="5" bestFit="1" customWidth="1"/>
    <col min="3794" max="3794" width="17.5703125" style="5" bestFit="1" customWidth="1"/>
    <col min="3795" max="3796" width="16.42578125" style="5" bestFit="1" customWidth="1"/>
    <col min="3797" max="3797" width="16.7109375" style="5" customWidth="1"/>
    <col min="3798" max="3798" width="16.42578125" style="5" bestFit="1" customWidth="1"/>
    <col min="3799" max="3799" width="13.28515625" style="5" customWidth="1"/>
    <col min="3800" max="3804" width="9.85546875" style="5" bestFit="1" customWidth="1"/>
    <col min="3805" max="3819" width="17.7109375" style="5" customWidth="1"/>
    <col min="3820" max="3821" width="25.28515625" style="5" customWidth="1"/>
    <col min="3822" max="3822" width="23" style="5" bestFit="1" customWidth="1"/>
    <col min="3823" max="3823" width="22.28515625" style="5" bestFit="1" customWidth="1"/>
    <col min="3824" max="3824" width="23" style="5" bestFit="1" customWidth="1"/>
    <col min="3825" max="3825" width="24.28515625" style="5" bestFit="1" customWidth="1"/>
    <col min="3826" max="3826" width="23" style="5" bestFit="1" customWidth="1"/>
    <col min="3827" max="3828" width="22.28515625" style="5" bestFit="1" customWidth="1"/>
    <col min="3829" max="3829" width="20.7109375" style="5" bestFit="1" customWidth="1"/>
    <col min="3830" max="3830" width="24.7109375" style="5" customWidth="1"/>
    <col min="3831" max="3833" width="22" style="5" customWidth="1"/>
    <col min="3834" max="3834" width="21.85546875" style="5" customWidth="1"/>
    <col min="3835" max="3835" width="19.7109375" style="5" customWidth="1"/>
    <col min="3836" max="4037" width="9" style="5" customWidth="1"/>
    <col min="4038" max="4038" width="12.42578125" style="5" customWidth="1"/>
    <col min="4039" max="4039" width="44.140625" style="5" customWidth="1"/>
    <col min="4040" max="4042" width="16.7109375" style="5"/>
    <col min="4043" max="4043" width="12.42578125" style="5" customWidth="1"/>
    <col min="4044" max="4044" width="44.140625" style="5" customWidth="1"/>
    <col min="4045" max="4045" width="21.7109375" style="5" customWidth="1"/>
    <col min="4046" max="4049" width="21" style="5" bestFit="1" customWidth="1"/>
    <col min="4050" max="4050" width="17.5703125" style="5" bestFit="1" customWidth="1"/>
    <col min="4051" max="4052" width="16.42578125" style="5" bestFit="1" customWidth="1"/>
    <col min="4053" max="4053" width="16.7109375" style="5" customWidth="1"/>
    <col min="4054" max="4054" width="16.42578125" style="5" bestFit="1" customWidth="1"/>
    <col min="4055" max="4055" width="13.28515625" style="5" customWidth="1"/>
    <col min="4056" max="4060" width="9.85546875" style="5" bestFit="1" customWidth="1"/>
    <col min="4061" max="4075" width="17.7109375" style="5" customWidth="1"/>
    <col min="4076" max="4077" width="25.28515625" style="5" customWidth="1"/>
    <col min="4078" max="4078" width="23" style="5" bestFit="1" customWidth="1"/>
    <col min="4079" max="4079" width="22.28515625" style="5" bestFit="1" customWidth="1"/>
    <col min="4080" max="4080" width="23" style="5" bestFit="1" customWidth="1"/>
    <col min="4081" max="4081" width="24.28515625" style="5" bestFit="1" customWidth="1"/>
    <col min="4082" max="4082" width="23" style="5" bestFit="1" customWidth="1"/>
    <col min="4083" max="4084" width="22.28515625" style="5" bestFit="1" customWidth="1"/>
    <col min="4085" max="4085" width="20.7109375" style="5" bestFit="1" customWidth="1"/>
    <col min="4086" max="4086" width="24.7109375" style="5" customWidth="1"/>
    <col min="4087" max="4089" width="22" style="5" customWidth="1"/>
    <col min="4090" max="4090" width="21.85546875" style="5" customWidth="1"/>
    <col min="4091" max="4091" width="19.7109375" style="5" customWidth="1"/>
    <col min="4092" max="4293" width="9" style="5" customWidth="1"/>
    <col min="4294" max="4294" width="12.42578125" style="5" customWidth="1"/>
    <col min="4295" max="4295" width="44.140625" style="5" customWidth="1"/>
    <col min="4296" max="4298" width="16.7109375" style="5"/>
    <col min="4299" max="4299" width="12.42578125" style="5" customWidth="1"/>
    <col min="4300" max="4300" width="44.140625" style="5" customWidth="1"/>
    <col min="4301" max="4301" width="21.7109375" style="5" customWidth="1"/>
    <col min="4302" max="4305" width="21" style="5" bestFit="1" customWidth="1"/>
    <col min="4306" max="4306" width="17.5703125" style="5" bestFit="1" customWidth="1"/>
    <col min="4307" max="4308" width="16.42578125" style="5" bestFit="1" customWidth="1"/>
    <col min="4309" max="4309" width="16.7109375" style="5" customWidth="1"/>
    <col min="4310" max="4310" width="16.42578125" style="5" bestFit="1" customWidth="1"/>
    <col min="4311" max="4311" width="13.28515625" style="5" customWidth="1"/>
    <col min="4312" max="4316" width="9.85546875" style="5" bestFit="1" customWidth="1"/>
    <col min="4317" max="4331" width="17.7109375" style="5" customWidth="1"/>
    <col min="4332" max="4333" width="25.28515625" style="5" customWidth="1"/>
    <col min="4334" max="4334" width="23" style="5" bestFit="1" customWidth="1"/>
    <col min="4335" max="4335" width="22.28515625" style="5" bestFit="1" customWidth="1"/>
    <col min="4336" max="4336" width="23" style="5" bestFit="1" customWidth="1"/>
    <col min="4337" max="4337" width="24.28515625" style="5" bestFit="1" customWidth="1"/>
    <col min="4338" max="4338" width="23" style="5" bestFit="1" customWidth="1"/>
    <col min="4339" max="4340" width="22.28515625" style="5" bestFit="1" customWidth="1"/>
    <col min="4341" max="4341" width="20.7109375" style="5" bestFit="1" customWidth="1"/>
    <col min="4342" max="4342" width="24.7109375" style="5" customWidth="1"/>
    <col min="4343" max="4345" width="22" style="5" customWidth="1"/>
    <col min="4346" max="4346" width="21.85546875" style="5" customWidth="1"/>
    <col min="4347" max="4347" width="19.7109375" style="5" customWidth="1"/>
    <col min="4348" max="4549" width="9" style="5" customWidth="1"/>
    <col min="4550" max="4550" width="12.42578125" style="5" customWidth="1"/>
    <col min="4551" max="4551" width="44.140625" style="5" customWidth="1"/>
    <col min="4552" max="4554" width="16.7109375" style="5"/>
    <col min="4555" max="4555" width="12.42578125" style="5" customWidth="1"/>
    <col min="4556" max="4556" width="44.140625" style="5" customWidth="1"/>
    <col min="4557" max="4557" width="21.7109375" style="5" customWidth="1"/>
    <col min="4558" max="4561" width="21" style="5" bestFit="1" customWidth="1"/>
    <col min="4562" max="4562" width="17.5703125" style="5" bestFit="1" customWidth="1"/>
    <col min="4563" max="4564" width="16.42578125" style="5" bestFit="1" customWidth="1"/>
    <col min="4565" max="4565" width="16.7109375" style="5" customWidth="1"/>
    <col min="4566" max="4566" width="16.42578125" style="5" bestFit="1" customWidth="1"/>
    <col min="4567" max="4567" width="13.28515625" style="5" customWidth="1"/>
    <col min="4568" max="4572" width="9.85546875" style="5" bestFit="1" customWidth="1"/>
    <col min="4573" max="4587" width="17.7109375" style="5" customWidth="1"/>
    <col min="4588" max="4589" width="25.28515625" style="5" customWidth="1"/>
    <col min="4590" max="4590" width="23" style="5" bestFit="1" customWidth="1"/>
    <col min="4591" max="4591" width="22.28515625" style="5" bestFit="1" customWidth="1"/>
    <col min="4592" max="4592" width="23" style="5" bestFit="1" customWidth="1"/>
    <col min="4593" max="4593" width="24.28515625" style="5" bestFit="1" customWidth="1"/>
    <col min="4594" max="4594" width="23" style="5" bestFit="1" customWidth="1"/>
    <col min="4595" max="4596" width="22.28515625" style="5" bestFit="1" customWidth="1"/>
    <col min="4597" max="4597" width="20.7109375" style="5" bestFit="1" customWidth="1"/>
    <col min="4598" max="4598" width="24.7109375" style="5" customWidth="1"/>
    <col min="4599" max="4601" width="22" style="5" customWidth="1"/>
    <col min="4602" max="4602" width="21.85546875" style="5" customWidth="1"/>
    <col min="4603" max="4603" width="19.7109375" style="5" customWidth="1"/>
    <col min="4604" max="4805" width="9" style="5" customWidth="1"/>
    <col min="4806" max="4806" width="12.42578125" style="5" customWidth="1"/>
    <col min="4807" max="4807" width="44.140625" style="5" customWidth="1"/>
    <col min="4808" max="4810" width="16.7109375" style="5"/>
    <col min="4811" max="4811" width="12.42578125" style="5" customWidth="1"/>
    <col min="4812" max="4812" width="44.140625" style="5" customWidth="1"/>
    <col min="4813" max="4813" width="21.7109375" style="5" customWidth="1"/>
    <col min="4814" max="4817" width="21" style="5" bestFit="1" customWidth="1"/>
    <col min="4818" max="4818" width="17.5703125" style="5" bestFit="1" customWidth="1"/>
    <col min="4819" max="4820" width="16.42578125" style="5" bestFit="1" customWidth="1"/>
    <col min="4821" max="4821" width="16.7109375" style="5" customWidth="1"/>
    <col min="4822" max="4822" width="16.42578125" style="5" bestFit="1" customWidth="1"/>
    <col min="4823" max="4823" width="13.28515625" style="5" customWidth="1"/>
    <col min="4824" max="4828" width="9.85546875" style="5" bestFit="1" customWidth="1"/>
    <col min="4829" max="4843" width="17.7109375" style="5" customWidth="1"/>
    <col min="4844" max="4845" width="25.28515625" style="5" customWidth="1"/>
    <col min="4846" max="4846" width="23" style="5" bestFit="1" customWidth="1"/>
    <col min="4847" max="4847" width="22.28515625" style="5" bestFit="1" customWidth="1"/>
    <col min="4848" max="4848" width="23" style="5" bestFit="1" customWidth="1"/>
    <col min="4849" max="4849" width="24.28515625" style="5" bestFit="1" customWidth="1"/>
    <col min="4850" max="4850" width="23" style="5" bestFit="1" customWidth="1"/>
    <col min="4851" max="4852" width="22.28515625" style="5" bestFit="1" customWidth="1"/>
    <col min="4853" max="4853" width="20.7109375" style="5" bestFit="1" customWidth="1"/>
    <col min="4854" max="4854" width="24.7109375" style="5" customWidth="1"/>
    <col min="4855" max="4857" width="22" style="5" customWidth="1"/>
    <col min="4858" max="4858" width="21.85546875" style="5" customWidth="1"/>
    <col min="4859" max="4859" width="19.7109375" style="5" customWidth="1"/>
    <col min="4860" max="5061" width="9" style="5" customWidth="1"/>
    <col min="5062" max="5062" width="12.42578125" style="5" customWidth="1"/>
    <col min="5063" max="5063" width="44.140625" style="5" customWidth="1"/>
    <col min="5064" max="5066" width="16.7109375" style="5"/>
    <col min="5067" max="5067" width="12.42578125" style="5" customWidth="1"/>
    <col min="5068" max="5068" width="44.140625" style="5" customWidth="1"/>
    <col min="5069" max="5069" width="21.7109375" style="5" customWidth="1"/>
    <col min="5070" max="5073" width="21" style="5" bestFit="1" customWidth="1"/>
    <col min="5074" max="5074" width="17.5703125" style="5" bestFit="1" customWidth="1"/>
    <col min="5075" max="5076" width="16.42578125" style="5" bestFit="1" customWidth="1"/>
    <col min="5077" max="5077" width="16.7109375" style="5" customWidth="1"/>
    <col min="5078" max="5078" width="16.42578125" style="5" bestFit="1" customWidth="1"/>
    <col min="5079" max="5079" width="13.28515625" style="5" customWidth="1"/>
    <col min="5080" max="5084" width="9.85546875" style="5" bestFit="1" customWidth="1"/>
    <col min="5085" max="5099" width="17.7109375" style="5" customWidth="1"/>
    <col min="5100" max="5101" width="25.28515625" style="5" customWidth="1"/>
    <col min="5102" max="5102" width="23" style="5" bestFit="1" customWidth="1"/>
    <col min="5103" max="5103" width="22.28515625" style="5" bestFit="1" customWidth="1"/>
    <col min="5104" max="5104" width="23" style="5" bestFit="1" customWidth="1"/>
    <col min="5105" max="5105" width="24.28515625" style="5" bestFit="1" customWidth="1"/>
    <col min="5106" max="5106" width="23" style="5" bestFit="1" customWidth="1"/>
    <col min="5107" max="5108" width="22.28515625" style="5" bestFit="1" customWidth="1"/>
    <col min="5109" max="5109" width="20.7109375" style="5" bestFit="1" customWidth="1"/>
    <col min="5110" max="5110" width="24.7109375" style="5" customWidth="1"/>
    <col min="5111" max="5113" width="22" style="5" customWidth="1"/>
    <col min="5114" max="5114" width="21.85546875" style="5" customWidth="1"/>
    <col min="5115" max="5115" width="19.7109375" style="5" customWidth="1"/>
    <col min="5116" max="5317" width="9" style="5" customWidth="1"/>
    <col min="5318" max="5318" width="12.42578125" style="5" customWidth="1"/>
    <col min="5319" max="5319" width="44.140625" style="5" customWidth="1"/>
    <col min="5320" max="5322" width="16.7109375" style="5"/>
    <col min="5323" max="5323" width="12.42578125" style="5" customWidth="1"/>
    <col min="5324" max="5324" width="44.140625" style="5" customWidth="1"/>
    <col min="5325" max="5325" width="21.7109375" style="5" customWidth="1"/>
    <col min="5326" max="5329" width="21" style="5" bestFit="1" customWidth="1"/>
    <col min="5330" max="5330" width="17.5703125" style="5" bestFit="1" customWidth="1"/>
    <col min="5331" max="5332" width="16.42578125" style="5" bestFit="1" customWidth="1"/>
    <col min="5333" max="5333" width="16.7109375" style="5" customWidth="1"/>
    <col min="5334" max="5334" width="16.42578125" style="5" bestFit="1" customWidth="1"/>
    <col min="5335" max="5335" width="13.28515625" style="5" customWidth="1"/>
    <col min="5336" max="5340" width="9.85546875" style="5" bestFit="1" customWidth="1"/>
    <col min="5341" max="5355" width="17.7109375" style="5" customWidth="1"/>
    <col min="5356" max="5357" width="25.28515625" style="5" customWidth="1"/>
    <col min="5358" max="5358" width="23" style="5" bestFit="1" customWidth="1"/>
    <col min="5359" max="5359" width="22.28515625" style="5" bestFit="1" customWidth="1"/>
    <col min="5360" max="5360" width="23" style="5" bestFit="1" customWidth="1"/>
    <col min="5361" max="5361" width="24.28515625" style="5" bestFit="1" customWidth="1"/>
    <col min="5362" max="5362" width="23" style="5" bestFit="1" customWidth="1"/>
    <col min="5363" max="5364" width="22.28515625" style="5" bestFit="1" customWidth="1"/>
    <col min="5365" max="5365" width="20.7109375" style="5" bestFit="1" customWidth="1"/>
    <col min="5366" max="5366" width="24.7109375" style="5" customWidth="1"/>
    <col min="5367" max="5369" width="22" style="5" customWidth="1"/>
    <col min="5370" max="5370" width="21.85546875" style="5" customWidth="1"/>
    <col min="5371" max="5371" width="19.7109375" style="5" customWidth="1"/>
    <col min="5372" max="5573" width="9" style="5" customWidth="1"/>
    <col min="5574" max="5574" width="12.42578125" style="5" customWidth="1"/>
    <col min="5575" max="5575" width="44.140625" style="5" customWidth="1"/>
    <col min="5576" max="5578" width="16.7109375" style="5"/>
    <col min="5579" max="5579" width="12.42578125" style="5" customWidth="1"/>
    <col min="5580" max="5580" width="44.140625" style="5" customWidth="1"/>
    <col min="5581" max="5581" width="21.7109375" style="5" customWidth="1"/>
    <col min="5582" max="5585" width="21" style="5" bestFit="1" customWidth="1"/>
    <col min="5586" max="5586" width="17.5703125" style="5" bestFit="1" customWidth="1"/>
    <col min="5587" max="5588" width="16.42578125" style="5" bestFit="1" customWidth="1"/>
    <col min="5589" max="5589" width="16.7109375" style="5" customWidth="1"/>
    <col min="5590" max="5590" width="16.42578125" style="5" bestFit="1" customWidth="1"/>
    <col min="5591" max="5591" width="13.28515625" style="5" customWidth="1"/>
    <col min="5592" max="5596" width="9.85546875" style="5" bestFit="1" customWidth="1"/>
    <col min="5597" max="5611" width="17.7109375" style="5" customWidth="1"/>
    <col min="5612" max="5613" width="25.28515625" style="5" customWidth="1"/>
    <col min="5614" max="5614" width="23" style="5" bestFit="1" customWidth="1"/>
    <col min="5615" max="5615" width="22.28515625" style="5" bestFit="1" customWidth="1"/>
    <col min="5616" max="5616" width="23" style="5" bestFit="1" customWidth="1"/>
    <col min="5617" max="5617" width="24.28515625" style="5" bestFit="1" customWidth="1"/>
    <col min="5618" max="5618" width="23" style="5" bestFit="1" customWidth="1"/>
    <col min="5619" max="5620" width="22.28515625" style="5" bestFit="1" customWidth="1"/>
    <col min="5621" max="5621" width="20.7109375" style="5" bestFit="1" customWidth="1"/>
    <col min="5622" max="5622" width="24.7109375" style="5" customWidth="1"/>
    <col min="5623" max="5625" width="22" style="5" customWidth="1"/>
    <col min="5626" max="5626" width="21.85546875" style="5" customWidth="1"/>
    <col min="5627" max="5627" width="19.7109375" style="5" customWidth="1"/>
    <col min="5628" max="5829" width="9" style="5" customWidth="1"/>
    <col min="5830" max="5830" width="12.42578125" style="5" customWidth="1"/>
    <col min="5831" max="5831" width="44.140625" style="5" customWidth="1"/>
    <col min="5832" max="5834" width="16.7109375" style="5"/>
    <col min="5835" max="5835" width="12.42578125" style="5" customWidth="1"/>
    <col min="5836" max="5836" width="44.140625" style="5" customWidth="1"/>
    <col min="5837" max="5837" width="21.7109375" style="5" customWidth="1"/>
    <col min="5838" max="5841" width="21" style="5" bestFit="1" customWidth="1"/>
    <col min="5842" max="5842" width="17.5703125" style="5" bestFit="1" customWidth="1"/>
    <col min="5843" max="5844" width="16.42578125" style="5" bestFit="1" customWidth="1"/>
    <col min="5845" max="5845" width="16.7109375" style="5" customWidth="1"/>
    <col min="5846" max="5846" width="16.42578125" style="5" bestFit="1" customWidth="1"/>
    <col min="5847" max="5847" width="13.28515625" style="5" customWidth="1"/>
    <col min="5848" max="5852" width="9.85546875" style="5" bestFit="1" customWidth="1"/>
    <col min="5853" max="5867" width="17.7109375" style="5" customWidth="1"/>
    <col min="5868" max="5869" width="25.28515625" style="5" customWidth="1"/>
    <col min="5870" max="5870" width="23" style="5" bestFit="1" customWidth="1"/>
    <col min="5871" max="5871" width="22.28515625" style="5" bestFit="1" customWidth="1"/>
    <col min="5872" max="5872" width="23" style="5" bestFit="1" customWidth="1"/>
    <col min="5873" max="5873" width="24.28515625" style="5" bestFit="1" customWidth="1"/>
    <col min="5874" max="5874" width="23" style="5" bestFit="1" customWidth="1"/>
    <col min="5875" max="5876" width="22.28515625" style="5" bestFit="1" customWidth="1"/>
    <col min="5877" max="5877" width="20.7109375" style="5" bestFit="1" customWidth="1"/>
    <col min="5878" max="5878" width="24.7109375" style="5" customWidth="1"/>
    <col min="5879" max="5881" width="22" style="5" customWidth="1"/>
    <col min="5882" max="5882" width="21.85546875" style="5" customWidth="1"/>
    <col min="5883" max="5883" width="19.7109375" style="5" customWidth="1"/>
    <col min="5884" max="6085" width="9" style="5" customWidth="1"/>
    <col min="6086" max="6086" width="12.42578125" style="5" customWidth="1"/>
    <col min="6087" max="6087" width="44.140625" style="5" customWidth="1"/>
    <col min="6088" max="6090" width="16.7109375" style="5"/>
    <col min="6091" max="6091" width="12.42578125" style="5" customWidth="1"/>
    <col min="6092" max="6092" width="44.140625" style="5" customWidth="1"/>
    <col min="6093" max="6093" width="21.7109375" style="5" customWidth="1"/>
    <col min="6094" max="6097" width="21" style="5" bestFit="1" customWidth="1"/>
    <col min="6098" max="6098" width="17.5703125" style="5" bestFit="1" customWidth="1"/>
    <col min="6099" max="6100" width="16.42578125" style="5" bestFit="1" customWidth="1"/>
    <col min="6101" max="6101" width="16.7109375" style="5" customWidth="1"/>
    <col min="6102" max="6102" width="16.42578125" style="5" bestFit="1" customWidth="1"/>
    <col min="6103" max="6103" width="13.28515625" style="5" customWidth="1"/>
    <col min="6104" max="6108" width="9.85546875" style="5" bestFit="1" customWidth="1"/>
    <col min="6109" max="6123" width="17.7109375" style="5" customWidth="1"/>
    <col min="6124" max="6125" width="25.28515625" style="5" customWidth="1"/>
    <col min="6126" max="6126" width="23" style="5" bestFit="1" customWidth="1"/>
    <col min="6127" max="6127" width="22.28515625" style="5" bestFit="1" customWidth="1"/>
    <col min="6128" max="6128" width="23" style="5" bestFit="1" customWidth="1"/>
    <col min="6129" max="6129" width="24.28515625" style="5" bestFit="1" customWidth="1"/>
    <col min="6130" max="6130" width="23" style="5" bestFit="1" customWidth="1"/>
    <col min="6131" max="6132" width="22.28515625" style="5" bestFit="1" customWidth="1"/>
    <col min="6133" max="6133" width="20.7109375" style="5" bestFit="1" customWidth="1"/>
    <col min="6134" max="6134" width="24.7109375" style="5" customWidth="1"/>
    <col min="6135" max="6137" width="22" style="5" customWidth="1"/>
    <col min="6138" max="6138" width="21.85546875" style="5" customWidth="1"/>
    <col min="6139" max="6139" width="19.7109375" style="5" customWidth="1"/>
    <col min="6140" max="6341" width="9" style="5" customWidth="1"/>
    <col min="6342" max="6342" width="12.42578125" style="5" customWidth="1"/>
    <col min="6343" max="6343" width="44.140625" style="5" customWidth="1"/>
    <col min="6344" max="6346" width="16.7109375" style="5"/>
    <col min="6347" max="6347" width="12.42578125" style="5" customWidth="1"/>
    <col min="6348" max="6348" width="44.140625" style="5" customWidth="1"/>
    <col min="6349" max="6349" width="21.7109375" style="5" customWidth="1"/>
    <col min="6350" max="6353" width="21" style="5" bestFit="1" customWidth="1"/>
    <col min="6354" max="6354" width="17.5703125" style="5" bestFit="1" customWidth="1"/>
    <col min="6355" max="6356" width="16.42578125" style="5" bestFit="1" customWidth="1"/>
    <col min="6357" max="6357" width="16.7109375" style="5" customWidth="1"/>
    <col min="6358" max="6358" width="16.42578125" style="5" bestFit="1" customWidth="1"/>
    <col min="6359" max="6359" width="13.28515625" style="5" customWidth="1"/>
    <col min="6360" max="6364" width="9.85546875" style="5" bestFit="1" customWidth="1"/>
    <col min="6365" max="6379" width="17.7109375" style="5" customWidth="1"/>
    <col min="6380" max="6381" width="25.28515625" style="5" customWidth="1"/>
    <col min="6382" max="6382" width="23" style="5" bestFit="1" customWidth="1"/>
    <col min="6383" max="6383" width="22.28515625" style="5" bestFit="1" customWidth="1"/>
    <col min="6384" max="6384" width="23" style="5" bestFit="1" customWidth="1"/>
    <col min="6385" max="6385" width="24.28515625" style="5" bestFit="1" customWidth="1"/>
    <col min="6386" max="6386" width="23" style="5" bestFit="1" customWidth="1"/>
    <col min="6387" max="6388" width="22.28515625" style="5" bestFit="1" customWidth="1"/>
    <col min="6389" max="6389" width="20.7109375" style="5" bestFit="1" customWidth="1"/>
    <col min="6390" max="6390" width="24.7109375" style="5" customWidth="1"/>
    <col min="6391" max="6393" width="22" style="5" customWidth="1"/>
    <col min="6394" max="6394" width="21.85546875" style="5" customWidth="1"/>
    <col min="6395" max="6395" width="19.7109375" style="5" customWidth="1"/>
    <col min="6396" max="6597" width="9" style="5" customWidth="1"/>
    <col min="6598" max="6598" width="12.42578125" style="5" customWidth="1"/>
    <col min="6599" max="6599" width="44.140625" style="5" customWidth="1"/>
    <col min="6600" max="6602" width="16.7109375" style="5"/>
    <col min="6603" max="6603" width="12.42578125" style="5" customWidth="1"/>
    <col min="6604" max="6604" width="44.140625" style="5" customWidth="1"/>
    <col min="6605" max="6605" width="21.7109375" style="5" customWidth="1"/>
    <col min="6606" max="6609" width="21" style="5" bestFit="1" customWidth="1"/>
    <col min="6610" max="6610" width="17.5703125" style="5" bestFit="1" customWidth="1"/>
    <col min="6611" max="6612" width="16.42578125" style="5" bestFit="1" customWidth="1"/>
    <col min="6613" max="6613" width="16.7109375" style="5" customWidth="1"/>
    <col min="6614" max="6614" width="16.42578125" style="5" bestFit="1" customWidth="1"/>
    <col min="6615" max="6615" width="13.28515625" style="5" customWidth="1"/>
    <col min="6616" max="6620" width="9.85546875" style="5" bestFit="1" customWidth="1"/>
    <col min="6621" max="6635" width="17.7109375" style="5" customWidth="1"/>
    <col min="6636" max="6637" width="25.28515625" style="5" customWidth="1"/>
    <col min="6638" max="6638" width="23" style="5" bestFit="1" customWidth="1"/>
    <col min="6639" max="6639" width="22.28515625" style="5" bestFit="1" customWidth="1"/>
    <col min="6640" max="6640" width="23" style="5" bestFit="1" customWidth="1"/>
    <col min="6641" max="6641" width="24.28515625" style="5" bestFit="1" customWidth="1"/>
    <col min="6642" max="6642" width="23" style="5" bestFit="1" customWidth="1"/>
    <col min="6643" max="6644" width="22.28515625" style="5" bestFit="1" customWidth="1"/>
    <col min="6645" max="6645" width="20.7109375" style="5" bestFit="1" customWidth="1"/>
    <col min="6646" max="6646" width="24.7109375" style="5" customWidth="1"/>
    <col min="6647" max="6649" width="22" style="5" customWidth="1"/>
    <col min="6650" max="6650" width="21.85546875" style="5" customWidth="1"/>
    <col min="6651" max="6651" width="19.7109375" style="5" customWidth="1"/>
    <col min="6652" max="6853" width="9" style="5" customWidth="1"/>
    <col min="6854" max="6854" width="12.42578125" style="5" customWidth="1"/>
    <col min="6855" max="6855" width="44.140625" style="5" customWidth="1"/>
    <col min="6856" max="6858" width="16.7109375" style="5"/>
    <col min="6859" max="6859" width="12.42578125" style="5" customWidth="1"/>
    <col min="6860" max="6860" width="44.140625" style="5" customWidth="1"/>
    <col min="6861" max="6861" width="21.7109375" style="5" customWidth="1"/>
    <col min="6862" max="6865" width="21" style="5" bestFit="1" customWidth="1"/>
    <col min="6866" max="6866" width="17.5703125" style="5" bestFit="1" customWidth="1"/>
    <col min="6867" max="6868" width="16.42578125" style="5" bestFit="1" customWidth="1"/>
    <col min="6869" max="6869" width="16.7109375" style="5" customWidth="1"/>
    <col min="6870" max="6870" width="16.42578125" style="5" bestFit="1" customWidth="1"/>
    <col min="6871" max="6871" width="13.28515625" style="5" customWidth="1"/>
    <col min="6872" max="6876" width="9.85546875" style="5" bestFit="1" customWidth="1"/>
    <col min="6877" max="6891" width="17.7109375" style="5" customWidth="1"/>
    <col min="6892" max="6893" width="25.28515625" style="5" customWidth="1"/>
    <col min="6894" max="6894" width="23" style="5" bestFit="1" customWidth="1"/>
    <col min="6895" max="6895" width="22.28515625" style="5" bestFit="1" customWidth="1"/>
    <col min="6896" max="6896" width="23" style="5" bestFit="1" customWidth="1"/>
    <col min="6897" max="6897" width="24.28515625" style="5" bestFit="1" customWidth="1"/>
    <col min="6898" max="6898" width="23" style="5" bestFit="1" customWidth="1"/>
    <col min="6899" max="6900" width="22.28515625" style="5" bestFit="1" customWidth="1"/>
    <col min="6901" max="6901" width="20.7109375" style="5" bestFit="1" customWidth="1"/>
    <col min="6902" max="6902" width="24.7109375" style="5" customWidth="1"/>
    <col min="6903" max="6905" width="22" style="5" customWidth="1"/>
    <col min="6906" max="6906" width="21.85546875" style="5" customWidth="1"/>
    <col min="6907" max="6907" width="19.7109375" style="5" customWidth="1"/>
    <col min="6908" max="7109" width="9" style="5" customWidth="1"/>
    <col min="7110" max="7110" width="12.42578125" style="5" customWidth="1"/>
    <col min="7111" max="7111" width="44.140625" style="5" customWidth="1"/>
    <col min="7112" max="7114" width="16.7109375" style="5"/>
    <col min="7115" max="7115" width="12.42578125" style="5" customWidth="1"/>
    <col min="7116" max="7116" width="44.140625" style="5" customWidth="1"/>
    <col min="7117" max="7117" width="21.7109375" style="5" customWidth="1"/>
    <col min="7118" max="7121" width="21" style="5" bestFit="1" customWidth="1"/>
    <col min="7122" max="7122" width="17.5703125" style="5" bestFit="1" customWidth="1"/>
    <col min="7123" max="7124" width="16.42578125" style="5" bestFit="1" customWidth="1"/>
    <col min="7125" max="7125" width="16.7109375" style="5" customWidth="1"/>
    <col min="7126" max="7126" width="16.42578125" style="5" bestFit="1" customWidth="1"/>
    <col min="7127" max="7127" width="13.28515625" style="5" customWidth="1"/>
    <col min="7128" max="7132" width="9.85546875" style="5" bestFit="1" customWidth="1"/>
    <col min="7133" max="7147" width="17.7109375" style="5" customWidth="1"/>
    <col min="7148" max="7149" width="25.28515625" style="5" customWidth="1"/>
    <col min="7150" max="7150" width="23" style="5" bestFit="1" customWidth="1"/>
    <col min="7151" max="7151" width="22.28515625" style="5" bestFit="1" customWidth="1"/>
    <col min="7152" max="7152" width="23" style="5" bestFit="1" customWidth="1"/>
    <col min="7153" max="7153" width="24.28515625" style="5" bestFit="1" customWidth="1"/>
    <col min="7154" max="7154" width="23" style="5" bestFit="1" customWidth="1"/>
    <col min="7155" max="7156" width="22.28515625" style="5" bestFit="1" customWidth="1"/>
    <col min="7157" max="7157" width="20.7109375" style="5" bestFit="1" customWidth="1"/>
    <col min="7158" max="7158" width="24.7109375" style="5" customWidth="1"/>
    <col min="7159" max="7161" width="22" style="5" customWidth="1"/>
    <col min="7162" max="7162" width="21.85546875" style="5" customWidth="1"/>
    <col min="7163" max="7163" width="19.7109375" style="5" customWidth="1"/>
    <col min="7164" max="7365" width="9" style="5" customWidth="1"/>
    <col min="7366" max="7366" width="12.42578125" style="5" customWidth="1"/>
    <col min="7367" max="7367" width="44.140625" style="5" customWidth="1"/>
    <col min="7368" max="7370" width="16.7109375" style="5"/>
    <col min="7371" max="7371" width="12.42578125" style="5" customWidth="1"/>
    <col min="7372" max="7372" width="44.140625" style="5" customWidth="1"/>
    <col min="7373" max="7373" width="21.7109375" style="5" customWidth="1"/>
    <col min="7374" max="7377" width="21" style="5" bestFit="1" customWidth="1"/>
    <col min="7378" max="7378" width="17.5703125" style="5" bestFit="1" customWidth="1"/>
    <col min="7379" max="7380" width="16.42578125" style="5" bestFit="1" customWidth="1"/>
    <col min="7381" max="7381" width="16.7109375" style="5" customWidth="1"/>
    <col min="7382" max="7382" width="16.42578125" style="5" bestFit="1" customWidth="1"/>
    <col min="7383" max="7383" width="13.28515625" style="5" customWidth="1"/>
    <col min="7384" max="7388" width="9.85546875" style="5" bestFit="1" customWidth="1"/>
    <col min="7389" max="7403" width="17.7109375" style="5" customWidth="1"/>
    <col min="7404" max="7405" width="25.28515625" style="5" customWidth="1"/>
    <col min="7406" max="7406" width="23" style="5" bestFit="1" customWidth="1"/>
    <col min="7407" max="7407" width="22.28515625" style="5" bestFit="1" customWidth="1"/>
    <col min="7408" max="7408" width="23" style="5" bestFit="1" customWidth="1"/>
    <col min="7409" max="7409" width="24.28515625" style="5" bestFit="1" customWidth="1"/>
    <col min="7410" max="7410" width="23" style="5" bestFit="1" customWidth="1"/>
    <col min="7411" max="7412" width="22.28515625" style="5" bestFit="1" customWidth="1"/>
    <col min="7413" max="7413" width="20.7109375" style="5" bestFit="1" customWidth="1"/>
    <col min="7414" max="7414" width="24.7109375" style="5" customWidth="1"/>
    <col min="7415" max="7417" width="22" style="5" customWidth="1"/>
    <col min="7418" max="7418" width="21.85546875" style="5" customWidth="1"/>
    <col min="7419" max="7419" width="19.7109375" style="5" customWidth="1"/>
    <col min="7420" max="7621" width="9" style="5" customWidth="1"/>
    <col min="7622" max="7622" width="12.42578125" style="5" customWidth="1"/>
    <col min="7623" max="7623" width="44.140625" style="5" customWidth="1"/>
    <col min="7624" max="7626" width="16.7109375" style="5"/>
    <col min="7627" max="7627" width="12.42578125" style="5" customWidth="1"/>
    <col min="7628" max="7628" width="44.140625" style="5" customWidth="1"/>
    <col min="7629" max="7629" width="21.7109375" style="5" customWidth="1"/>
    <col min="7630" max="7633" width="21" style="5" bestFit="1" customWidth="1"/>
    <col min="7634" max="7634" width="17.5703125" style="5" bestFit="1" customWidth="1"/>
    <col min="7635" max="7636" width="16.42578125" style="5" bestFit="1" customWidth="1"/>
    <col min="7637" max="7637" width="16.7109375" style="5" customWidth="1"/>
    <col min="7638" max="7638" width="16.42578125" style="5" bestFit="1" customWidth="1"/>
    <col min="7639" max="7639" width="13.28515625" style="5" customWidth="1"/>
    <col min="7640" max="7644" width="9.85546875" style="5" bestFit="1" customWidth="1"/>
    <col min="7645" max="7659" width="17.7109375" style="5" customWidth="1"/>
    <col min="7660" max="7661" width="25.28515625" style="5" customWidth="1"/>
    <col min="7662" max="7662" width="23" style="5" bestFit="1" customWidth="1"/>
    <col min="7663" max="7663" width="22.28515625" style="5" bestFit="1" customWidth="1"/>
    <col min="7664" max="7664" width="23" style="5" bestFit="1" customWidth="1"/>
    <col min="7665" max="7665" width="24.28515625" style="5" bestFit="1" customWidth="1"/>
    <col min="7666" max="7666" width="23" style="5" bestFit="1" customWidth="1"/>
    <col min="7667" max="7668" width="22.28515625" style="5" bestFit="1" customWidth="1"/>
    <col min="7669" max="7669" width="20.7109375" style="5" bestFit="1" customWidth="1"/>
    <col min="7670" max="7670" width="24.7109375" style="5" customWidth="1"/>
    <col min="7671" max="7673" width="22" style="5" customWidth="1"/>
    <col min="7674" max="7674" width="21.85546875" style="5" customWidth="1"/>
    <col min="7675" max="7675" width="19.7109375" style="5" customWidth="1"/>
    <col min="7676" max="7877" width="9" style="5" customWidth="1"/>
    <col min="7878" max="7878" width="12.42578125" style="5" customWidth="1"/>
    <col min="7879" max="7879" width="44.140625" style="5" customWidth="1"/>
    <col min="7880" max="7882" width="16.7109375" style="5"/>
    <col min="7883" max="7883" width="12.42578125" style="5" customWidth="1"/>
    <col min="7884" max="7884" width="44.140625" style="5" customWidth="1"/>
    <col min="7885" max="7885" width="21.7109375" style="5" customWidth="1"/>
    <col min="7886" max="7889" width="21" style="5" bestFit="1" customWidth="1"/>
    <col min="7890" max="7890" width="17.5703125" style="5" bestFit="1" customWidth="1"/>
    <col min="7891" max="7892" width="16.42578125" style="5" bestFit="1" customWidth="1"/>
    <col min="7893" max="7893" width="16.7109375" style="5" customWidth="1"/>
    <col min="7894" max="7894" width="16.42578125" style="5" bestFit="1" customWidth="1"/>
    <col min="7895" max="7895" width="13.28515625" style="5" customWidth="1"/>
    <col min="7896" max="7900" width="9.85546875" style="5" bestFit="1" customWidth="1"/>
    <col min="7901" max="7915" width="17.7109375" style="5" customWidth="1"/>
    <col min="7916" max="7917" width="25.28515625" style="5" customWidth="1"/>
    <col min="7918" max="7918" width="23" style="5" bestFit="1" customWidth="1"/>
    <col min="7919" max="7919" width="22.28515625" style="5" bestFit="1" customWidth="1"/>
    <col min="7920" max="7920" width="23" style="5" bestFit="1" customWidth="1"/>
    <col min="7921" max="7921" width="24.28515625" style="5" bestFit="1" customWidth="1"/>
    <col min="7922" max="7922" width="23" style="5" bestFit="1" customWidth="1"/>
    <col min="7923" max="7924" width="22.28515625" style="5" bestFit="1" customWidth="1"/>
    <col min="7925" max="7925" width="20.7109375" style="5" bestFit="1" customWidth="1"/>
    <col min="7926" max="7926" width="24.7109375" style="5" customWidth="1"/>
    <col min="7927" max="7929" width="22" style="5" customWidth="1"/>
    <col min="7930" max="7930" width="21.85546875" style="5" customWidth="1"/>
    <col min="7931" max="7931" width="19.7109375" style="5" customWidth="1"/>
    <col min="7932" max="8133" width="9" style="5" customWidth="1"/>
    <col min="8134" max="8134" width="12.42578125" style="5" customWidth="1"/>
    <col min="8135" max="8135" width="44.140625" style="5" customWidth="1"/>
    <col min="8136" max="8138" width="16.7109375" style="5"/>
    <col min="8139" max="8139" width="12.42578125" style="5" customWidth="1"/>
    <col min="8140" max="8140" width="44.140625" style="5" customWidth="1"/>
    <col min="8141" max="8141" width="21.7109375" style="5" customWidth="1"/>
    <col min="8142" max="8145" width="21" style="5" bestFit="1" customWidth="1"/>
    <col min="8146" max="8146" width="17.5703125" style="5" bestFit="1" customWidth="1"/>
    <col min="8147" max="8148" width="16.42578125" style="5" bestFit="1" customWidth="1"/>
    <col min="8149" max="8149" width="16.7109375" style="5" customWidth="1"/>
    <col min="8150" max="8150" width="16.42578125" style="5" bestFit="1" customWidth="1"/>
    <col min="8151" max="8151" width="13.28515625" style="5" customWidth="1"/>
    <col min="8152" max="8156" width="9.85546875" style="5" bestFit="1" customWidth="1"/>
    <col min="8157" max="8171" width="17.7109375" style="5" customWidth="1"/>
    <col min="8172" max="8173" width="25.28515625" style="5" customWidth="1"/>
    <col min="8174" max="8174" width="23" style="5" bestFit="1" customWidth="1"/>
    <col min="8175" max="8175" width="22.28515625" style="5" bestFit="1" customWidth="1"/>
    <col min="8176" max="8176" width="23" style="5" bestFit="1" customWidth="1"/>
    <col min="8177" max="8177" width="24.28515625" style="5" bestFit="1" customWidth="1"/>
    <col min="8178" max="8178" width="23" style="5" bestFit="1" customWidth="1"/>
    <col min="8179" max="8180" width="22.28515625" style="5" bestFit="1" customWidth="1"/>
    <col min="8181" max="8181" width="20.7109375" style="5" bestFit="1" customWidth="1"/>
    <col min="8182" max="8182" width="24.7109375" style="5" customWidth="1"/>
    <col min="8183" max="8185" width="22" style="5" customWidth="1"/>
    <col min="8186" max="8186" width="21.85546875" style="5" customWidth="1"/>
    <col min="8187" max="8187" width="19.7109375" style="5" customWidth="1"/>
    <col min="8188" max="8389" width="9" style="5" customWidth="1"/>
    <col min="8390" max="8390" width="12.42578125" style="5" customWidth="1"/>
    <col min="8391" max="8391" width="44.140625" style="5" customWidth="1"/>
    <col min="8392" max="8394" width="16.7109375" style="5"/>
    <col min="8395" max="8395" width="12.42578125" style="5" customWidth="1"/>
    <col min="8396" max="8396" width="44.140625" style="5" customWidth="1"/>
    <col min="8397" max="8397" width="21.7109375" style="5" customWidth="1"/>
    <col min="8398" max="8401" width="21" style="5" bestFit="1" customWidth="1"/>
    <col min="8402" max="8402" width="17.5703125" style="5" bestFit="1" customWidth="1"/>
    <col min="8403" max="8404" width="16.42578125" style="5" bestFit="1" customWidth="1"/>
    <col min="8405" max="8405" width="16.7109375" style="5" customWidth="1"/>
    <col min="8406" max="8406" width="16.42578125" style="5" bestFit="1" customWidth="1"/>
    <col min="8407" max="8407" width="13.28515625" style="5" customWidth="1"/>
    <col min="8408" max="8412" width="9.85546875" style="5" bestFit="1" customWidth="1"/>
    <col min="8413" max="8427" width="17.7109375" style="5" customWidth="1"/>
    <col min="8428" max="8429" width="25.28515625" style="5" customWidth="1"/>
    <col min="8430" max="8430" width="23" style="5" bestFit="1" customWidth="1"/>
    <col min="8431" max="8431" width="22.28515625" style="5" bestFit="1" customWidth="1"/>
    <col min="8432" max="8432" width="23" style="5" bestFit="1" customWidth="1"/>
    <col min="8433" max="8433" width="24.28515625" style="5" bestFit="1" customWidth="1"/>
    <col min="8434" max="8434" width="23" style="5" bestFit="1" customWidth="1"/>
    <col min="8435" max="8436" width="22.28515625" style="5" bestFit="1" customWidth="1"/>
    <col min="8437" max="8437" width="20.7109375" style="5" bestFit="1" customWidth="1"/>
    <col min="8438" max="8438" width="24.7109375" style="5" customWidth="1"/>
    <col min="8439" max="8441" width="22" style="5" customWidth="1"/>
    <col min="8442" max="8442" width="21.85546875" style="5" customWidth="1"/>
    <col min="8443" max="8443" width="19.7109375" style="5" customWidth="1"/>
    <col min="8444" max="8645" width="9" style="5" customWidth="1"/>
    <col min="8646" max="8646" width="12.42578125" style="5" customWidth="1"/>
    <col min="8647" max="8647" width="44.140625" style="5" customWidth="1"/>
    <col min="8648" max="8650" width="16.7109375" style="5"/>
    <col min="8651" max="8651" width="12.42578125" style="5" customWidth="1"/>
    <col min="8652" max="8652" width="44.140625" style="5" customWidth="1"/>
    <col min="8653" max="8653" width="21.7109375" style="5" customWidth="1"/>
    <col min="8654" max="8657" width="21" style="5" bestFit="1" customWidth="1"/>
    <col min="8658" max="8658" width="17.5703125" style="5" bestFit="1" customWidth="1"/>
    <col min="8659" max="8660" width="16.42578125" style="5" bestFit="1" customWidth="1"/>
    <col min="8661" max="8661" width="16.7109375" style="5" customWidth="1"/>
    <col min="8662" max="8662" width="16.42578125" style="5" bestFit="1" customWidth="1"/>
    <col min="8663" max="8663" width="13.28515625" style="5" customWidth="1"/>
    <col min="8664" max="8668" width="9.85546875" style="5" bestFit="1" customWidth="1"/>
    <col min="8669" max="8683" width="17.7109375" style="5" customWidth="1"/>
    <col min="8684" max="8685" width="25.28515625" style="5" customWidth="1"/>
    <col min="8686" max="8686" width="23" style="5" bestFit="1" customWidth="1"/>
    <col min="8687" max="8687" width="22.28515625" style="5" bestFit="1" customWidth="1"/>
    <col min="8688" max="8688" width="23" style="5" bestFit="1" customWidth="1"/>
    <col min="8689" max="8689" width="24.28515625" style="5" bestFit="1" customWidth="1"/>
    <col min="8690" max="8690" width="23" style="5" bestFit="1" customWidth="1"/>
    <col min="8691" max="8692" width="22.28515625" style="5" bestFit="1" customWidth="1"/>
    <col min="8693" max="8693" width="20.7109375" style="5" bestFit="1" customWidth="1"/>
    <col min="8694" max="8694" width="24.7109375" style="5" customWidth="1"/>
    <col min="8695" max="8697" width="22" style="5" customWidth="1"/>
    <col min="8698" max="8698" width="21.85546875" style="5" customWidth="1"/>
    <col min="8699" max="8699" width="19.7109375" style="5" customWidth="1"/>
    <col min="8700" max="8901" width="9" style="5" customWidth="1"/>
    <col min="8902" max="8902" width="12.42578125" style="5" customWidth="1"/>
    <col min="8903" max="8903" width="44.140625" style="5" customWidth="1"/>
    <col min="8904" max="8906" width="16.7109375" style="5"/>
    <col min="8907" max="8907" width="12.42578125" style="5" customWidth="1"/>
    <col min="8908" max="8908" width="44.140625" style="5" customWidth="1"/>
    <col min="8909" max="8909" width="21.7109375" style="5" customWidth="1"/>
    <col min="8910" max="8913" width="21" style="5" bestFit="1" customWidth="1"/>
    <col min="8914" max="8914" width="17.5703125" style="5" bestFit="1" customWidth="1"/>
    <col min="8915" max="8916" width="16.42578125" style="5" bestFit="1" customWidth="1"/>
    <col min="8917" max="8917" width="16.7109375" style="5" customWidth="1"/>
    <col min="8918" max="8918" width="16.42578125" style="5" bestFit="1" customWidth="1"/>
    <col min="8919" max="8919" width="13.28515625" style="5" customWidth="1"/>
    <col min="8920" max="8924" width="9.85546875" style="5" bestFit="1" customWidth="1"/>
    <col min="8925" max="8939" width="17.7109375" style="5" customWidth="1"/>
    <col min="8940" max="8941" width="25.28515625" style="5" customWidth="1"/>
    <col min="8942" max="8942" width="23" style="5" bestFit="1" customWidth="1"/>
    <col min="8943" max="8943" width="22.28515625" style="5" bestFit="1" customWidth="1"/>
    <col min="8944" max="8944" width="23" style="5" bestFit="1" customWidth="1"/>
    <col min="8945" max="8945" width="24.28515625" style="5" bestFit="1" customWidth="1"/>
    <col min="8946" max="8946" width="23" style="5" bestFit="1" customWidth="1"/>
    <col min="8947" max="8948" width="22.28515625" style="5" bestFit="1" customWidth="1"/>
    <col min="8949" max="8949" width="20.7109375" style="5" bestFit="1" customWidth="1"/>
    <col min="8950" max="8950" width="24.7109375" style="5" customWidth="1"/>
    <col min="8951" max="8953" width="22" style="5" customWidth="1"/>
    <col min="8954" max="8954" width="21.85546875" style="5" customWidth="1"/>
    <col min="8955" max="8955" width="19.7109375" style="5" customWidth="1"/>
    <col min="8956" max="9157" width="9" style="5" customWidth="1"/>
    <col min="9158" max="9158" width="12.42578125" style="5" customWidth="1"/>
    <col min="9159" max="9159" width="44.140625" style="5" customWidth="1"/>
    <col min="9160" max="9162" width="16.7109375" style="5"/>
    <col min="9163" max="9163" width="12.42578125" style="5" customWidth="1"/>
    <col min="9164" max="9164" width="44.140625" style="5" customWidth="1"/>
    <col min="9165" max="9165" width="21.7109375" style="5" customWidth="1"/>
    <col min="9166" max="9169" width="21" style="5" bestFit="1" customWidth="1"/>
    <col min="9170" max="9170" width="17.5703125" style="5" bestFit="1" customWidth="1"/>
    <col min="9171" max="9172" width="16.42578125" style="5" bestFit="1" customWidth="1"/>
    <col min="9173" max="9173" width="16.7109375" style="5" customWidth="1"/>
    <col min="9174" max="9174" width="16.42578125" style="5" bestFit="1" customWidth="1"/>
    <col min="9175" max="9175" width="13.28515625" style="5" customWidth="1"/>
    <col min="9176" max="9180" width="9.85546875" style="5" bestFit="1" customWidth="1"/>
    <col min="9181" max="9195" width="17.7109375" style="5" customWidth="1"/>
    <col min="9196" max="9197" width="25.28515625" style="5" customWidth="1"/>
    <col min="9198" max="9198" width="23" style="5" bestFit="1" customWidth="1"/>
    <col min="9199" max="9199" width="22.28515625" style="5" bestFit="1" customWidth="1"/>
    <col min="9200" max="9200" width="23" style="5" bestFit="1" customWidth="1"/>
    <col min="9201" max="9201" width="24.28515625" style="5" bestFit="1" customWidth="1"/>
    <col min="9202" max="9202" width="23" style="5" bestFit="1" customWidth="1"/>
    <col min="9203" max="9204" width="22.28515625" style="5" bestFit="1" customWidth="1"/>
    <col min="9205" max="9205" width="20.7109375" style="5" bestFit="1" customWidth="1"/>
    <col min="9206" max="9206" width="24.7109375" style="5" customWidth="1"/>
    <col min="9207" max="9209" width="22" style="5" customWidth="1"/>
    <col min="9210" max="9210" width="21.85546875" style="5" customWidth="1"/>
    <col min="9211" max="9211" width="19.7109375" style="5" customWidth="1"/>
    <col min="9212" max="9413" width="9" style="5" customWidth="1"/>
    <col min="9414" max="9414" width="12.42578125" style="5" customWidth="1"/>
    <col min="9415" max="9415" width="44.140625" style="5" customWidth="1"/>
    <col min="9416" max="9418" width="16.7109375" style="5"/>
    <col min="9419" max="9419" width="12.42578125" style="5" customWidth="1"/>
    <col min="9420" max="9420" width="44.140625" style="5" customWidth="1"/>
    <col min="9421" max="9421" width="21.7109375" style="5" customWidth="1"/>
    <col min="9422" max="9425" width="21" style="5" bestFit="1" customWidth="1"/>
    <col min="9426" max="9426" width="17.5703125" style="5" bestFit="1" customWidth="1"/>
    <col min="9427" max="9428" width="16.42578125" style="5" bestFit="1" customWidth="1"/>
    <col min="9429" max="9429" width="16.7109375" style="5" customWidth="1"/>
    <col min="9430" max="9430" width="16.42578125" style="5" bestFit="1" customWidth="1"/>
    <col min="9431" max="9431" width="13.28515625" style="5" customWidth="1"/>
    <col min="9432" max="9436" width="9.85546875" style="5" bestFit="1" customWidth="1"/>
    <col min="9437" max="9451" width="17.7109375" style="5" customWidth="1"/>
    <col min="9452" max="9453" width="25.28515625" style="5" customWidth="1"/>
    <col min="9454" max="9454" width="23" style="5" bestFit="1" customWidth="1"/>
    <col min="9455" max="9455" width="22.28515625" style="5" bestFit="1" customWidth="1"/>
    <col min="9456" max="9456" width="23" style="5" bestFit="1" customWidth="1"/>
    <col min="9457" max="9457" width="24.28515625" style="5" bestFit="1" customWidth="1"/>
    <col min="9458" max="9458" width="23" style="5" bestFit="1" customWidth="1"/>
    <col min="9459" max="9460" width="22.28515625" style="5" bestFit="1" customWidth="1"/>
    <col min="9461" max="9461" width="20.7109375" style="5" bestFit="1" customWidth="1"/>
    <col min="9462" max="9462" width="24.7109375" style="5" customWidth="1"/>
    <col min="9463" max="9465" width="22" style="5" customWidth="1"/>
    <col min="9466" max="9466" width="21.85546875" style="5" customWidth="1"/>
    <col min="9467" max="9467" width="19.7109375" style="5" customWidth="1"/>
    <col min="9468" max="9669" width="9" style="5" customWidth="1"/>
    <col min="9670" max="9670" width="12.42578125" style="5" customWidth="1"/>
    <col min="9671" max="9671" width="44.140625" style="5" customWidth="1"/>
    <col min="9672" max="9674" width="16.7109375" style="5"/>
    <col min="9675" max="9675" width="12.42578125" style="5" customWidth="1"/>
    <col min="9676" max="9676" width="44.140625" style="5" customWidth="1"/>
    <col min="9677" max="9677" width="21.7109375" style="5" customWidth="1"/>
    <col min="9678" max="9681" width="21" style="5" bestFit="1" customWidth="1"/>
    <col min="9682" max="9682" width="17.5703125" style="5" bestFit="1" customWidth="1"/>
    <col min="9683" max="9684" width="16.42578125" style="5" bestFit="1" customWidth="1"/>
    <col min="9685" max="9685" width="16.7109375" style="5" customWidth="1"/>
    <col min="9686" max="9686" width="16.42578125" style="5" bestFit="1" customWidth="1"/>
    <col min="9687" max="9687" width="13.28515625" style="5" customWidth="1"/>
    <col min="9688" max="9692" width="9.85546875" style="5" bestFit="1" customWidth="1"/>
    <col min="9693" max="9707" width="17.7109375" style="5" customWidth="1"/>
    <col min="9708" max="9709" width="25.28515625" style="5" customWidth="1"/>
    <col min="9710" max="9710" width="23" style="5" bestFit="1" customWidth="1"/>
    <col min="9711" max="9711" width="22.28515625" style="5" bestFit="1" customWidth="1"/>
    <col min="9712" max="9712" width="23" style="5" bestFit="1" customWidth="1"/>
    <col min="9713" max="9713" width="24.28515625" style="5" bestFit="1" customWidth="1"/>
    <col min="9714" max="9714" width="23" style="5" bestFit="1" customWidth="1"/>
    <col min="9715" max="9716" width="22.28515625" style="5" bestFit="1" customWidth="1"/>
    <col min="9717" max="9717" width="20.7109375" style="5" bestFit="1" customWidth="1"/>
    <col min="9718" max="9718" width="24.7109375" style="5" customWidth="1"/>
    <col min="9719" max="9721" width="22" style="5" customWidth="1"/>
    <col min="9722" max="9722" width="21.85546875" style="5" customWidth="1"/>
    <col min="9723" max="9723" width="19.7109375" style="5" customWidth="1"/>
    <col min="9724" max="9925" width="9" style="5" customWidth="1"/>
    <col min="9926" max="9926" width="12.42578125" style="5" customWidth="1"/>
    <col min="9927" max="9927" width="44.140625" style="5" customWidth="1"/>
    <col min="9928" max="9930" width="16.7109375" style="5"/>
    <col min="9931" max="9931" width="12.42578125" style="5" customWidth="1"/>
    <col min="9932" max="9932" width="44.140625" style="5" customWidth="1"/>
    <col min="9933" max="9933" width="21.7109375" style="5" customWidth="1"/>
    <col min="9934" max="9937" width="21" style="5" bestFit="1" customWidth="1"/>
    <col min="9938" max="9938" width="17.5703125" style="5" bestFit="1" customWidth="1"/>
    <col min="9939" max="9940" width="16.42578125" style="5" bestFit="1" customWidth="1"/>
    <col min="9941" max="9941" width="16.7109375" style="5" customWidth="1"/>
    <col min="9942" max="9942" width="16.42578125" style="5" bestFit="1" customWidth="1"/>
    <col min="9943" max="9943" width="13.28515625" style="5" customWidth="1"/>
    <col min="9944" max="9948" width="9.85546875" style="5" bestFit="1" customWidth="1"/>
    <col min="9949" max="9963" width="17.7109375" style="5" customWidth="1"/>
    <col min="9964" max="9965" width="25.28515625" style="5" customWidth="1"/>
    <col min="9966" max="9966" width="23" style="5" bestFit="1" customWidth="1"/>
    <col min="9967" max="9967" width="22.28515625" style="5" bestFit="1" customWidth="1"/>
    <col min="9968" max="9968" width="23" style="5" bestFit="1" customWidth="1"/>
    <col min="9969" max="9969" width="24.28515625" style="5" bestFit="1" customWidth="1"/>
    <col min="9970" max="9970" width="23" style="5" bestFit="1" customWidth="1"/>
    <col min="9971" max="9972" width="22.28515625" style="5" bestFit="1" customWidth="1"/>
    <col min="9973" max="9973" width="20.7109375" style="5" bestFit="1" customWidth="1"/>
    <col min="9974" max="9974" width="24.7109375" style="5" customWidth="1"/>
    <col min="9975" max="9977" width="22" style="5" customWidth="1"/>
    <col min="9978" max="9978" width="21.85546875" style="5" customWidth="1"/>
    <col min="9979" max="9979" width="19.7109375" style="5" customWidth="1"/>
    <col min="9980" max="10181" width="9" style="5" customWidth="1"/>
    <col min="10182" max="10182" width="12.42578125" style="5" customWidth="1"/>
    <col min="10183" max="10183" width="44.140625" style="5" customWidth="1"/>
    <col min="10184" max="10186" width="16.7109375" style="5"/>
    <col min="10187" max="10187" width="12.42578125" style="5" customWidth="1"/>
    <col min="10188" max="10188" width="44.140625" style="5" customWidth="1"/>
    <col min="10189" max="10189" width="21.7109375" style="5" customWidth="1"/>
    <col min="10190" max="10193" width="21" style="5" bestFit="1" customWidth="1"/>
    <col min="10194" max="10194" width="17.5703125" style="5" bestFit="1" customWidth="1"/>
    <col min="10195" max="10196" width="16.42578125" style="5" bestFit="1" customWidth="1"/>
    <col min="10197" max="10197" width="16.7109375" style="5" customWidth="1"/>
    <col min="10198" max="10198" width="16.42578125" style="5" bestFit="1" customWidth="1"/>
    <col min="10199" max="10199" width="13.28515625" style="5" customWidth="1"/>
    <col min="10200" max="10204" width="9.85546875" style="5" bestFit="1" customWidth="1"/>
    <col min="10205" max="10219" width="17.7109375" style="5" customWidth="1"/>
    <col min="10220" max="10221" width="25.28515625" style="5" customWidth="1"/>
    <col min="10222" max="10222" width="23" style="5" bestFit="1" customWidth="1"/>
    <col min="10223" max="10223" width="22.28515625" style="5" bestFit="1" customWidth="1"/>
    <col min="10224" max="10224" width="23" style="5" bestFit="1" customWidth="1"/>
    <col min="10225" max="10225" width="24.28515625" style="5" bestFit="1" customWidth="1"/>
    <col min="10226" max="10226" width="23" style="5" bestFit="1" customWidth="1"/>
    <col min="10227" max="10228" width="22.28515625" style="5" bestFit="1" customWidth="1"/>
    <col min="10229" max="10229" width="20.7109375" style="5" bestFit="1" customWidth="1"/>
    <col min="10230" max="10230" width="24.7109375" style="5" customWidth="1"/>
    <col min="10231" max="10233" width="22" style="5" customWidth="1"/>
    <col min="10234" max="10234" width="21.85546875" style="5" customWidth="1"/>
    <col min="10235" max="10235" width="19.7109375" style="5" customWidth="1"/>
    <col min="10236" max="10437" width="9" style="5" customWidth="1"/>
    <col min="10438" max="10438" width="12.42578125" style="5" customWidth="1"/>
    <col min="10439" max="10439" width="44.140625" style="5" customWidth="1"/>
    <col min="10440" max="10442" width="16.7109375" style="5"/>
    <col min="10443" max="10443" width="12.42578125" style="5" customWidth="1"/>
    <col min="10444" max="10444" width="44.140625" style="5" customWidth="1"/>
    <col min="10445" max="10445" width="21.7109375" style="5" customWidth="1"/>
    <col min="10446" max="10449" width="21" style="5" bestFit="1" customWidth="1"/>
    <col min="10450" max="10450" width="17.5703125" style="5" bestFit="1" customWidth="1"/>
    <col min="10451" max="10452" width="16.42578125" style="5" bestFit="1" customWidth="1"/>
    <col min="10453" max="10453" width="16.7109375" style="5" customWidth="1"/>
    <col min="10454" max="10454" width="16.42578125" style="5" bestFit="1" customWidth="1"/>
    <col min="10455" max="10455" width="13.28515625" style="5" customWidth="1"/>
    <col min="10456" max="10460" width="9.85546875" style="5" bestFit="1" customWidth="1"/>
    <col min="10461" max="10475" width="17.7109375" style="5" customWidth="1"/>
    <col min="10476" max="10477" width="25.28515625" style="5" customWidth="1"/>
    <col min="10478" max="10478" width="23" style="5" bestFit="1" customWidth="1"/>
    <col min="10479" max="10479" width="22.28515625" style="5" bestFit="1" customWidth="1"/>
    <col min="10480" max="10480" width="23" style="5" bestFit="1" customWidth="1"/>
    <col min="10481" max="10481" width="24.28515625" style="5" bestFit="1" customWidth="1"/>
    <col min="10482" max="10482" width="23" style="5" bestFit="1" customWidth="1"/>
    <col min="10483" max="10484" width="22.28515625" style="5" bestFit="1" customWidth="1"/>
    <col min="10485" max="10485" width="20.7109375" style="5" bestFit="1" customWidth="1"/>
    <col min="10486" max="10486" width="24.7109375" style="5" customWidth="1"/>
    <col min="10487" max="10489" width="22" style="5" customWidth="1"/>
    <col min="10490" max="10490" width="21.85546875" style="5" customWidth="1"/>
    <col min="10491" max="10491" width="19.7109375" style="5" customWidth="1"/>
    <col min="10492" max="10693" width="9" style="5" customWidth="1"/>
    <col min="10694" max="10694" width="12.42578125" style="5" customWidth="1"/>
    <col min="10695" max="10695" width="44.140625" style="5" customWidth="1"/>
    <col min="10696" max="10698" width="16.7109375" style="5"/>
    <col min="10699" max="10699" width="12.42578125" style="5" customWidth="1"/>
    <col min="10700" max="10700" width="44.140625" style="5" customWidth="1"/>
    <col min="10701" max="10701" width="21.7109375" style="5" customWidth="1"/>
    <col min="10702" max="10705" width="21" style="5" bestFit="1" customWidth="1"/>
    <col min="10706" max="10706" width="17.5703125" style="5" bestFit="1" customWidth="1"/>
    <col min="10707" max="10708" width="16.42578125" style="5" bestFit="1" customWidth="1"/>
    <col min="10709" max="10709" width="16.7109375" style="5" customWidth="1"/>
    <col min="10710" max="10710" width="16.42578125" style="5" bestFit="1" customWidth="1"/>
    <col min="10711" max="10711" width="13.28515625" style="5" customWidth="1"/>
    <col min="10712" max="10716" width="9.85546875" style="5" bestFit="1" customWidth="1"/>
    <col min="10717" max="10731" width="17.7109375" style="5" customWidth="1"/>
    <col min="10732" max="10733" width="25.28515625" style="5" customWidth="1"/>
    <col min="10734" max="10734" width="23" style="5" bestFit="1" customWidth="1"/>
    <col min="10735" max="10735" width="22.28515625" style="5" bestFit="1" customWidth="1"/>
    <col min="10736" max="10736" width="23" style="5" bestFit="1" customWidth="1"/>
    <col min="10737" max="10737" width="24.28515625" style="5" bestFit="1" customWidth="1"/>
    <col min="10738" max="10738" width="23" style="5" bestFit="1" customWidth="1"/>
    <col min="10739" max="10740" width="22.28515625" style="5" bestFit="1" customWidth="1"/>
    <col min="10741" max="10741" width="20.7109375" style="5" bestFit="1" customWidth="1"/>
    <col min="10742" max="10742" width="24.7109375" style="5" customWidth="1"/>
    <col min="10743" max="10745" width="22" style="5" customWidth="1"/>
    <col min="10746" max="10746" width="21.85546875" style="5" customWidth="1"/>
    <col min="10747" max="10747" width="19.7109375" style="5" customWidth="1"/>
    <col min="10748" max="10949" width="9" style="5" customWidth="1"/>
    <col min="10950" max="10950" width="12.42578125" style="5" customWidth="1"/>
    <col min="10951" max="10951" width="44.140625" style="5" customWidth="1"/>
    <col min="10952" max="10954" width="16.7109375" style="5"/>
    <col min="10955" max="10955" width="12.42578125" style="5" customWidth="1"/>
    <col min="10956" max="10956" width="44.140625" style="5" customWidth="1"/>
    <col min="10957" max="10957" width="21.7109375" style="5" customWidth="1"/>
    <col min="10958" max="10961" width="21" style="5" bestFit="1" customWidth="1"/>
    <col min="10962" max="10962" width="17.5703125" style="5" bestFit="1" customWidth="1"/>
    <col min="10963" max="10964" width="16.42578125" style="5" bestFit="1" customWidth="1"/>
    <col min="10965" max="10965" width="16.7109375" style="5" customWidth="1"/>
    <col min="10966" max="10966" width="16.42578125" style="5" bestFit="1" customWidth="1"/>
    <col min="10967" max="10967" width="13.28515625" style="5" customWidth="1"/>
    <col min="10968" max="10972" width="9.85546875" style="5" bestFit="1" customWidth="1"/>
    <col min="10973" max="10987" width="17.7109375" style="5" customWidth="1"/>
    <col min="10988" max="10989" width="25.28515625" style="5" customWidth="1"/>
    <col min="10990" max="10990" width="23" style="5" bestFit="1" customWidth="1"/>
    <col min="10991" max="10991" width="22.28515625" style="5" bestFit="1" customWidth="1"/>
    <col min="10992" max="10992" width="23" style="5" bestFit="1" customWidth="1"/>
    <col min="10993" max="10993" width="24.28515625" style="5" bestFit="1" customWidth="1"/>
    <col min="10994" max="10994" width="23" style="5" bestFit="1" customWidth="1"/>
    <col min="10995" max="10996" width="22.28515625" style="5" bestFit="1" customWidth="1"/>
    <col min="10997" max="10997" width="20.7109375" style="5" bestFit="1" customWidth="1"/>
    <col min="10998" max="10998" width="24.7109375" style="5" customWidth="1"/>
    <col min="10999" max="11001" width="22" style="5" customWidth="1"/>
    <col min="11002" max="11002" width="21.85546875" style="5" customWidth="1"/>
    <col min="11003" max="11003" width="19.7109375" style="5" customWidth="1"/>
    <col min="11004" max="11205" width="9" style="5" customWidth="1"/>
    <col min="11206" max="11206" width="12.42578125" style="5" customWidth="1"/>
    <col min="11207" max="11207" width="44.140625" style="5" customWidth="1"/>
    <col min="11208" max="11210" width="16.7109375" style="5"/>
    <col min="11211" max="11211" width="12.42578125" style="5" customWidth="1"/>
    <col min="11212" max="11212" width="44.140625" style="5" customWidth="1"/>
    <col min="11213" max="11213" width="21.7109375" style="5" customWidth="1"/>
    <col min="11214" max="11217" width="21" style="5" bestFit="1" customWidth="1"/>
    <col min="11218" max="11218" width="17.5703125" style="5" bestFit="1" customWidth="1"/>
    <col min="11219" max="11220" width="16.42578125" style="5" bestFit="1" customWidth="1"/>
    <col min="11221" max="11221" width="16.7109375" style="5" customWidth="1"/>
    <col min="11222" max="11222" width="16.42578125" style="5" bestFit="1" customWidth="1"/>
    <col min="11223" max="11223" width="13.28515625" style="5" customWidth="1"/>
    <col min="11224" max="11228" width="9.85546875" style="5" bestFit="1" customWidth="1"/>
    <col min="11229" max="11243" width="17.7109375" style="5" customWidth="1"/>
    <col min="11244" max="11245" width="25.28515625" style="5" customWidth="1"/>
    <col min="11246" max="11246" width="23" style="5" bestFit="1" customWidth="1"/>
    <col min="11247" max="11247" width="22.28515625" style="5" bestFit="1" customWidth="1"/>
    <col min="11248" max="11248" width="23" style="5" bestFit="1" customWidth="1"/>
    <col min="11249" max="11249" width="24.28515625" style="5" bestFit="1" customWidth="1"/>
    <col min="11250" max="11250" width="23" style="5" bestFit="1" customWidth="1"/>
    <col min="11251" max="11252" width="22.28515625" style="5" bestFit="1" customWidth="1"/>
    <col min="11253" max="11253" width="20.7109375" style="5" bestFit="1" customWidth="1"/>
    <col min="11254" max="11254" width="24.7109375" style="5" customWidth="1"/>
    <col min="11255" max="11257" width="22" style="5" customWidth="1"/>
    <col min="11258" max="11258" width="21.85546875" style="5" customWidth="1"/>
    <col min="11259" max="11259" width="19.7109375" style="5" customWidth="1"/>
    <col min="11260" max="11461" width="9" style="5" customWidth="1"/>
    <col min="11462" max="11462" width="12.42578125" style="5" customWidth="1"/>
    <col min="11463" max="11463" width="44.140625" style="5" customWidth="1"/>
    <col min="11464" max="11466" width="16.7109375" style="5"/>
    <col min="11467" max="11467" width="12.42578125" style="5" customWidth="1"/>
    <col min="11468" max="11468" width="44.140625" style="5" customWidth="1"/>
    <col min="11469" max="11469" width="21.7109375" style="5" customWidth="1"/>
    <col min="11470" max="11473" width="21" style="5" bestFit="1" customWidth="1"/>
    <col min="11474" max="11474" width="17.5703125" style="5" bestFit="1" customWidth="1"/>
    <col min="11475" max="11476" width="16.42578125" style="5" bestFit="1" customWidth="1"/>
    <col min="11477" max="11477" width="16.7109375" style="5" customWidth="1"/>
    <col min="11478" max="11478" width="16.42578125" style="5" bestFit="1" customWidth="1"/>
    <col min="11479" max="11479" width="13.28515625" style="5" customWidth="1"/>
    <col min="11480" max="11484" width="9.85546875" style="5" bestFit="1" customWidth="1"/>
    <col min="11485" max="11499" width="17.7109375" style="5" customWidth="1"/>
    <col min="11500" max="11501" width="25.28515625" style="5" customWidth="1"/>
    <col min="11502" max="11502" width="23" style="5" bestFit="1" customWidth="1"/>
    <col min="11503" max="11503" width="22.28515625" style="5" bestFit="1" customWidth="1"/>
    <col min="11504" max="11504" width="23" style="5" bestFit="1" customWidth="1"/>
    <col min="11505" max="11505" width="24.28515625" style="5" bestFit="1" customWidth="1"/>
    <col min="11506" max="11506" width="23" style="5" bestFit="1" customWidth="1"/>
    <col min="11507" max="11508" width="22.28515625" style="5" bestFit="1" customWidth="1"/>
    <col min="11509" max="11509" width="20.7109375" style="5" bestFit="1" customWidth="1"/>
    <col min="11510" max="11510" width="24.7109375" style="5" customWidth="1"/>
    <col min="11511" max="11513" width="22" style="5" customWidth="1"/>
    <col min="11514" max="11514" width="21.85546875" style="5" customWidth="1"/>
    <col min="11515" max="11515" width="19.7109375" style="5" customWidth="1"/>
    <col min="11516" max="11717" width="9" style="5" customWidth="1"/>
    <col min="11718" max="11718" width="12.42578125" style="5" customWidth="1"/>
    <col min="11719" max="11719" width="44.140625" style="5" customWidth="1"/>
    <col min="11720" max="11722" width="16.7109375" style="5"/>
    <col min="11723" max="11723" width="12.42578125" style="5" customWidth="1"/>
    <col min="11724" max="11724" width="44.140625" style="5" customWidth="1"/>
    <col min="11725" max="11725" width="21.7109375" style="5" customWidth="1"/>
    <col min="11726" max="11729" width="21" style="5" bestFit="1" customWidth="1"/>
    <col min="11730" max="11730" width="17.5703125" style="5" bestFit="1" customWidth="1"/>
    <col min="11731" max="11732" width="16.42578125" style="5" bestFit="1" customWidth="1"/>
    <col min="11733" max="11733" width="16.7109375" style="5" customWidth="1"/>
    <col min="11734" max="11734" width="16.42578125" style="5" bestFit="1" customWidth="1"/>
    <col min="11735" max="11735" width="13.28515625" style="5" customWidth="1"/>
    <col min="11736" max="11740" width="9.85546875" style="5" bestFit="1" customWidth="1"/>
    <col min="11741" max="11755" width="17.7109375" style="5" customWidth="1"/>
    <col min="11756" max="11757" width="25.28515625" style="5" customWidth="1"/>
    <col min="11758" max="11758" width="23" style="5" bestFit="1" customWidth="1"/>
    <col min="11759" max="11759" width="22.28515625" style="5" bestFit="1" customWidth="1"/>
    <col min="11760" max="11760" width="23" style="5" bestFit="1" customWidth="1"/>
    <col min="11761" max="11761" width="24.28515625" style="5" bestFit="1" customWidth="1"/>
    <col min="11762" max="11762" width="23" style="5" bestFit="1" customWidth="1"/>
    <col min="11763" max="11764" width="22.28515625" style="5" bestFit="1" customWidth="1"/>
    <col min="11765" max="11765" width="20.7109375" style="5" bestFit="1" customWidth="1"/>
    <col min="11766" max="11766" width="24.7109375" style="5" customWidth="1"/>
    <col min="11767" max="11769" width="22" style="5" customWidth="1"/>
    <col min="11770" max="11770" width="21.85546875" style="5" customWidth="1"/>
    <col min="11771" max="11771" width="19.7109375" style="5" customWidth="1"/>
    <col min="11772" max="11973" width="9" style="5" customWidth="1"/>
    <col min="11974" max="11974" width="12.42578125" style="5" customWidth="1"/>
    <col min="11975" max="11975" width="44.140625" style="5" customWidth="1"/>
    <col min="11976" max="11978" width="16.7109375" style="5"/>
    <col min="11979" max="11979" width="12.42578125" style="5" customWidth="1"/>
    <col min="11980" max="11980" width="44.140625" style="5" customWidth="1"/>
    <col min="11981" max="11981" width="21.7109375" style="5" customWidth="1"/>
    <col min="11982" max="11985" width="21" style="5" bestFit="1" customWidth="1"/>
    <col min="11986" max="11986" width="17.5703125" style="5" bestFit="1" customWidth="1"/>
    <col min="11987" max="11988" width="16.42578125" style="5" bestFit="1" customWidth="1"/>
    <col min="11989" max="11989" width="16.7109375" style="5" customWidth="1"/>
    <col min="11990" max="11990" width="16.42578125" style="5" bestFit="1" customWidth="1"/>
    <col min="11991" max="11991" width="13.28515625" style="5" customWidth="1"/>
    <col min="11992" max="11996" width="9.85546875" style="5" bestFit="1" customWidth="1"/>
    <col min="11997" max="12011" width="17.7109375" style="5" customWidth="1"/>
    <col min="12012" max="12013" width="25.28515625" style="5" customWidth="1"/>
    <col min="12014" max="12014" width="23" style="5" bestFit="1" customWidth="1"/>
    <col min="12015" max="12015" width="22.28515625" style="5" bestFit="1" customWidth="1"/>
    <col min="12016" max="12016" width="23" style="5" bestFit="1" customWidth="1"/>
    <col min="12017" max="12017" width="24.28515625" style="5" bestFit="1" customWidth="1"/>
    <col min="12018" max="12018" width="23" style="5" bestFit="1" customWidth="1"/>
    <col min="12019" max="12020" width="22.28515625" style="5" bestFit="1" customWidth="1"/>
    <col min="12021" max="12021" width="20.7109375" style="5" bestFit="1" customWidth="1"/>
    <col min="12022" max="12022" width="24.7109375" style="5" customWidth="1"/>
    <col min="12023" max="12025" width="22" style="5" customWidth="1"/>
    <col min="12026" max="12026" width="21.85546875" style="5" customWidth="1"/>
    <col min="12027" max="12027" width="19.7109375" style="5" customWidth="1"/>
    <col min="12028" max="12229" width="9" style="5" customWidth="1"/>
    <col min="12230" max="12230" width="12.42578125" style="5" customWidth="1"/>
    <col min="12231" max="12231" width="44.140625" style="5" customWidth="1"/>
    <col min="12232" max="12234" width="16.7109375" style="5"/>
    <col min="12235" max="12235" width="12.42578125" style="5" customWidth="1"/>
    <col min="12236" max="12236" width="44.140625" style="5" customWidth="1"/>
    <col min="12237" max="12237" width="21.7109375" style="5" customWidth="1"/>
    <col min="12238" max="12241" width="21" style="5" bestFit="1" customWidth="1"/>
    <col min="12242" max="12242" width="17.5703125" style="5" bestFit="1" customWidth="1"/>
    <col min="12243" max="12244" width="16.42578125" style="5" bestFit="1" customWidth="1"/>
    <col min="12245" max="12245" width="16.7109375" style="5" customWidth="1"/>
    <col min="12246" max="12246" width="16.42578125" style="5" bestFit="1" customWidth="1"/>
    <col min="12247" max="12247" width="13.28515625" style="5" customWidth="1"/>
    <col min="12248" max="12252" width="9.85546875" style="5" bestFit="1" customWidth="1"/>
    <col min="12253" max="12267" width="17.7109375" style="5" customWidth="1"/>
    <col min="12268" max="12269" width="25.28515625" style="5" customWidth="1"/>
    <col min="12270" max="12270" width="23" style="5" bestFit="1" customWidth="1"/>
    <col min="12271" max="12271" width="22.28515625" style="5" bestFit="1" customWidth="1"/>
    <col min="12272" max="12272" width="23" style="5" bestFit="1" customWidth="1"/>
    <col min="12273" max="12273" width="24.28515625" style="5" bestFit="1" customWidth="1"/>
    <col min="12274" max="12274" width="23" style="5" bestFit="1" customWidth="1"/>
    <col min="12275" max="12276" width="22.28515625" style="5" bestFit="1" customWidth="1"/>
    <col min="12277" max="12277" width="20.7109375" style="5" bestFit="1" customWidth="1"/>
    <col min="12278" max="12278" width="24.7109375" style="5" customWidth="1"/>
    <col min="12279" max="12281" width="22" style="5" customWidth="1"/>
    <col min="12282" max="12282" width="21.85546875" style="5" customWidth="1"/>
    <col min="12283" max="12283" width="19.7109375" style="5" customWidth="1"/>
    <col min="12284" max="12485" width="9" style="5" customWidth="1"/>
    <col min="12486" max="12486" width="12.42578125" style="5" customWidth="1"/>
    <col min="12487" max="12487" width="44.140625" style="5" customWidth="1"/>
    <col min="12488" max="12490" width="16.7109375" style="5"/>
    <col min="12491" max="12491" width="12.42578125" style="5" customWidth="1"/>
    <col min="12492" max="12492" width="44.140625" style="5" customWidth="1"/>
    <col min="12493" max="12493" width="21.7109375" style="5" customWidth="1"/>
    <col min="12494" max="12497" width="21" style="5" bestFit="1" customWidth="1"/>
    <col min="12498" max="12498" width="17.5703125" style="5" bestFit="1" customWidth="1"/>
    <col min="12499" max="12500" width="16.42578125" style="5" bestFit="1" customWidth="1"/>
    <col min="12501" max="12501" width="16.7109375" style="5" customWidth="1"/>
    <col min="12502" max="12502" width="16.42578125" style="5" bestFit="1" customWidth="1"/>
    <col min="12503" max="12503" width="13.28515625" style="5" customWidth="1"/>
    <col min="12504" max="12508" width="9.85546875" style="5" bestFit="1" customWidth="1"/>
    <col min="12509" max="12523" width="17.7109375" style="5" customWidth="1"/>
    <col min="12524" max="12525" width="25.28515625" style="5" customWidth="1"/>
    <col min="12526" max="12526" width="23" style="5" bestFit="1" customWidth="1"/>
    <col min="12527" max="12527" width="22.28515625" style="5" bestFit="1" customWidth="1"/>
    <col min="12528" max="12528" width="23" style="5" bestFit="1" customWidth="1"/>
    <col min="12529" max="12529" width="24.28515625" style="5" bestFit="1" customWidth="1"/>
    <col min="12530" max="12530" width="23" style="5" bestFit="1" customWidth="1"/>
    <col min="12531" max="12532" width="22.28515625" style="5" bestFit="1" customWidth="1"/>
    <col min="12533" max="12533" width="20.7109375" style="5" bestFit="1" customWidth="1"/>
    <col min="12534" max="12534" width="24.7109375" style="5" customWidth="1"/>
    <col min="12535" max="12537" width="22" style="5" customWidth="1"/>
    <col min="12538" max="12538" width="21.85546875" style="5" customWidth="1"/>
    <col min="12539" max="12539" width="19.7109375" style="5" customWidth="1"/>
    <col min="12540" max="12741" width="9" style="5" customWidth="1"/>
    <col min="12742" max="12742" width="12.42578125" style="5" customWidth="1"/>
    <col min="12743" max="12743" width="44.140625" style="5" customWidth="1"/>
    <col min="12744" max="12746" width="16.7109375" style="5"/>
    <col min="12747" max="12747" width="12.42578125" style="5" customWidth="1"/>
    <col min="12748" max="12748" width="44.140625" style="5" customWidth="1"/>
    <col min="12749" max="12749" width="21.7109375" style="5" customWidth="1"/>
    <col min="12750" max="12753" width="21" style="5" bestFit="1" customWidth="1"/>
    <col min="12754" max="12754" width="17.5703125" style="5" bestFit="1" customWidth="1"/>
    <col min="12755" max="12756" width="16.42578125" style="5" bestFit="1" customWidth="1"/>
    <col min="12757" max="12757" width="16.7109375" style="5" customWidth="1"/>
    <col min="12758" max="12758" width="16.42578125" style="5" bestFit="1" customWidth="1"/>
    <col min="12759" max="12759" width="13.28515625" style="5" customWidth="1"/>
    <col min="12760" max="12764" width="9.85546875" style="5" bestFit="1" customWidth="1"/>
    <col min="12765" max="12779" width="17.7109375" style="5" customWidth="1"/>
    <col min="12780" max="12781" width="25.28515625" style="5" customWidth="1"/>
    <col min="12782" max="12782" width="23" style="5" bestFit="1" customWidth="1"/>
    <col min="12783" max="12783" width="22.28515625" style="5" bestFit="1" customWidth="1"/>
    <col min="12784" max="12784" width="23" style="5" bestFit="1" customWidth="1"/>
    <col min="12785" max="12785" width="24.28515625" style="5" bestFit="1" customWidth="1"/>
    <col min="12786" max="12786" width="23" style="5" bestFit="1" customWidth="1"/>
    <col min="12787" max="12788" width="22.28515625" style="5" bestFit="1" customWidth="1"/>
    <col min="12789" max="12789" width="20.7109375" style="5" bestFit="1" customWidth="1"/>
    <col min="12790" max="12790" width="24.7109375" style="5" customWidth="1"/>
    <col min="12791" max="12793" width="22" style="5" customWidth="1"/>
    <col min="12794" max="12794" width="21.85546875" style="5" customWidth="1"/>
    <col min="12795" max="12795" width="19.7109375" style="5" customWidth="1"/>
    <col min="12796" max="12997" width="9" style="5" customWidth="1"/>
    <col min="12998" max="12998" width="12.42578125" style="5" customWidth="1"/>
    <col min="12999" max="12999" width="44.140625" style="5" customWidth="1"/>
    <col min="13000" max="13002" width="16.7109375" style="5"/>
    <col min="13003" max="13003" width="12.42578125" style="5" customWidth="1"/>
    <col min="13004" max="13004" width="44.140625" style="5" customWidth="1"/>
    <col min="13005" max="13005" width="21.7109375" style="5" customWidth="1"/>
    <col min="13006" max="13009" width="21" style="5" bestFit="1" customWidth="1"/>
    <col min="13010" max="13010" width="17.5703125" style="5" bestFit="1" customWidth="1"/>
    <col min="13011" max="13012" width="16.42578125" style="5" bestFit="1" customWidth="1"/>
    <col min="13013" max="13013" width="16.7109375" style="5" customWidth="1"/>
    <col min="13014" max="13014" width="16.42578125" style="5" bestFit="1" customWidth="1"/>
    <col min="13015" max="13015" width="13.28515625" style="5" customWidth="1"/>
    <col min="13016" max="13020" width="9.85546875" style="5" bestFit="1" customWidth="1"/>
    <col min="13021" max="13035" width="17.7109375" style="5" customWidth="1"/>
    <col min="13036" max="13037" width="25.28515625" style="5" customWidth="1"/>
    <col min="13038" max="13038" width="23" style="5" bestFit="1" customWidth="1"/>
    <col min="13039" max="13039" width="22.28515625" style="5" bestFit="1" customWidth="1"/>
    <col min="13040" max="13040" width="23" style="5" bestFit="1" customWidth="1"/>
    <col min="13041" max="13041" width="24.28515625" style="5" bestFit="1" customWidth="1"/>
    <col min="13042" max="13042" width="23" style="5" bestFit="1" customWidth="1"/>
    <col min="13043" max="13044" width="22.28515625" style="5" bestFit="1" customWidth="1"/>
    <col min="13045" max="13045" width="20.7109375" style="5" bestFit="1" customWidth="1"/>
    <col min="13046" max="13046" width="24.7109375" style="5" customWidth="1"/>
    <col min="13047" max="13049" width="22" style="5" customWidth="1"/>
    <col min="13050" max="13050" width="21.85546875" style="5" customWidth="1"/>
    <col min="13051" max="13051" width="19.7109375" style="5" customWidth="1"/>
    <col min="13052" max="13253" width="9" style="5" customWidth="1"/>
    <col min="13254" max="13254" width="12.42578125" style="5" customWidth="1"/>
    <col min="13255" max="13255" width="44.140625" style="5" customWidth="1"/>
    <col min="13256" max="13258" width="16.7109375" style="5"/>
    <col min="13259" max="13259" width="12.42578125" style="5" customWidth="1"/>
    <col min="13260" max="13260" width="44.140625" style="5" customWidth="1"/>
    <col min="13261" max="13261" width="21.7109375" style="5" customWidth="1"/>
    <col min="13262" max="13265" width="21" style="5" bestFit="1" customWidth="1"/>
    <col min="13266" max="13266" width="17.5703125" style="5" bestFit="1" customWidth="1"/>
    <col min="13267" max="13268" width="16.42578125" style="5" bestFit="1" customWidth="1"/>
    <col min="13269" max="13269" width="16.7109375" style="5" customWidth="1"/>
    <col min="13270" max="13270" width="16.42578125" style="5" bestFit="1" customWidth="1"/>
    <col min="13271" max="13271" width="13.28515625" style="5" customWidth="1"/>
    <col min="13272" max="13276" width="9.85546875" style="5" bestFit="1" customWidth="1"/>
    <col min="13277" max="13291" width="17.7109375" style="5" customWidth="1"/>
    <col min="13292" max="13293" width="25.28515625" style="5" customWidth="1"/>
    <col min="13294" max="13294" width="23" style="5" bestFit="1" customWidth="1"/>
    <col min="13295" max="13295" width="22.28515625" style="5" bestFit="1" customWidth="1"/>
    <col min="13296" max="13296" width="23" style="5" bestFit="1" customWidth="1"/>
    <col min="13297" max="13297" width="24.28515625" style="5" bestFit="1" customWidth="1"/>
    <col min="13298" max="13298" width="23" style="5" bestFit="1" customWidth="1"/>
    <col min="13299" max="13300" width="22.28515625" style="5" bestFit="1" customWidth="1"/>
    <col min="13301" max="13301" width="20.7109375" style="5" bestFit="1" customWidth="1"/>
    <col min="13302" max="13302" width="24.7109375" style="5" customWidth="1"/>
    <col min="13303" max="13305" width="22" style="5" customWidth="1"/>
    <col min="13306" max="13306" width="21.85546875" style="5" customWidth="1"/>
    <col min="13307" max="13307" width="19.7109375" style="5" customWidth="1"/>
    <col min="13308" max="13509" width="9" style="5" customWidth="1"/>
    <col min="13510" max="13510" width="12.42578125" style="5" customWidth="1"/>
    <col min="13511" max="13511" width="44.140625" style="5" customWidth="1"/>
    <col min="13512" max="13514" width="16.7109375" style="5"/>
    <col min="13515" max="13515" width="12.42578125" style="5" customWidth="1"/>
    <col min="13516" max="13516" width="44.140625" style="5" customWidth="1"/>
    <col min="13517" max="13517" width="21.7109375" style="5" customWidth="1"/>
    <col min="13518" max="13521" width="21" style="5" bestFit="1" customWidth="1"/>
    <col min="13522" max="13522" width="17.5703125" style="5" bestFit="1" customWidth="1"/>
    <col min="13523" max="13524" width="16.42578125" style="5" bestFit="1" customWidth="1"/>
    <col min="13525" max="13525" width="16.7109375" style="5" customWidth="1"/>
    <col min="13526" max="13526" width="16.42578125" style="5" bestFit="1" customWidth="1"/>
    <col min="13527" max="13527" width="13.28515625" style="5" customWidth="1"/>
    <col min="13528" max="13532" width="9.85546875" style="5" bestFit="1" customWidth="1"/>
    <col min="13533" max="13547" width="17.7109375" style="5" customWidth="1"/>
    <col min="13548" max="13549" width="25.28515625" style="5" customWidth="1"/>
    <col min="13550" max="13550" width="23" style="5" bestFit="1" customWidth="1"/>
    <col min="13551" max="13551" width="22.28515625" style="5" bestFit="1" customWidth="1"/>
    <col min="13552" max="13552" width="23" style="5" bestFit="1" customWidth="1"/>
    <col min="13553" max="13553" width="24.28515625" style="5" bestFit="1" customWidth="1"/>
    <col min="13554" max="13554" width="23" style="5" bestFit="1" customWidth="1"/>
    <col min="13555" max="13556" width="22.28515625" style="5" bestFit="1" customWidth="1"/>
    <col min="13557" max="13557" width="20.7109375" style="5" bestFit="1" customWidth="1"/>
    <col min="13558" max="13558" width="24.7109375" style="5" customWidth="1"/>
    <col min="13559" max="13561" width="22" style="5" customWidth="1"/>
    <col min="13562" max="13562" width="21.85546875" style="5" customWidth="1"/>
    <col min="13563" max="13563" width="19.7109375" style="5" customWidth="1"/>
    <col min="13564" max="13765" width="9" style="5" customWidth="1"/>
    <col min="13766" max="13766" width="12.42578125" style="5" customWidth="1"/>
    <col min="13767" max="13767" width="44.140625" style="5" customWidth="1"/>
    <col min="13768" max="13770" width="16.7109375" style="5"/>
    <col min="13771" max="13771" width="12.42578125" style="5" customWidth="1"/>
    <col min="13772" max="13772" width="44.140625" style="5" customWidth="1"/>
    <col min="13773" max="13773" width="21.7109375" style="5" customWidth="1"/>
    <col min="13774" max="13777" width="21" style="5" bestFit="1" customWidth="1"/>
    <col min="13778" max="13778" width="17.5703125" style="5" bestFit="1" customWidth="1"/>
    <col min="13779" max="13780" width="16.42578125" style="5" bestFit="1" customWidth="1"/>
    <col min="13781" max="13781" width="16.7109375" style="5" customWidth="1"/>
    <col min="13782" max="13782" width="16.42578125" style="5" bestFit="1" customWidth="1"/>
    <col min="13783" max="13783" width="13.28515625" style="5" customWidth="1"/>
    <col min="13784" max="13788" width="9.85546875" style="5" bestFit="1" customWidth="1"/>
    <col min="13789" max="13803" width="17.7109375" style="5" customWidth="1"/>
    <col min="13804" max="13805" width="25.28515625" style="5" customWidth="1"/>
    <col min="13806" max="13806" width="23" style="5" bestFit="1" customWidth="1"/>
    <col min="13807" max="13807" width="22.28515625" style="5" bestFit="1" customWidth="1"/>
    <col min="13808" max="13808" width="23" style="5" bestFit="1" customWidth="1"/>
    <col min="13809" max="13809" width="24.28515625" style="5" bestFit="1" customWidth="1"/>
    <col min="13810" max="13810" width="23" style="5" bestFit="1" customWidth="1"/>
    <col min="13811" max="13812" width="22.28515625" style="5" bestFit="1" customWidth="1"/>
    <col min="13813" max="13813" width="20.7109375" style="5" bestFit="1" customWidth="1"/>
    <col min="13814" max="13814" width="24.7109375" style="5" customWidth="1"/>
    <col min="13815" max="13817" width="22" style="5" customWidth="1"/>
    <col min="13818" max="13818" width="21.85546875" style="5" customWidth="1"/>
    <col min="13819" max="13819" width="19.7109375" style="5" customWidth="1"/>
    <col min="13820" max="14021" width="9" style="5" customWidth="1"/>
    <col min="14022" max="14022" width="12.42578125" style="5" customWidth="1"/>
    <col min="14023" max="14023" width="44.140625" style="5" customWidth="1"/>
    <col min="14024" max="14026" width="16.7109375" style="5"/>
    <col min="14027" max="14027" width="12.42578125" style="5" customWidth="1"/>
    <col min="14028" max="14028" width="44.140625" style="5" customWidth="1"/>
    <col min="14029" max="14029" width="21.7109375" style="5" customWidth="1"/>
    <col min="14030" max="14033" width="21" style="5" bestFit="1" customWidth="1"/>
    <col min="14034" max="14034" width="17.5703125" style="5" bestFit="1" customWidth="1"/>
    <col min="14035" max="14036" width="16.42578125" style="5" bestFit="1" customWidth="1"/>
    <col min="14037" max="14037" width="16.7109375" style="5" customWidth="1"/>
    <col min="14038" max="14038" width="16.42578125" style="5" bestFit="1" customWidth="1"/>
    <col min="14039" max="14039" width="13.28515625" style="5" customWidth="1"/>
    <col min="14040" max="14044" width="9.85546875" style="5" bestFit="1" customWidth="1"/>
    <col min="14045" max="14059" width="17.7109375" style="5" customWidth="1"/>
    <col min="14060" max="14061" width="25.28515625" style="5" customWidth="1"/>
    <col min="14062" max="14062" width="23" style="5" bestFit="1" customWidth="1"/>
    <col min="14063" max="14063" width="22.28515625" style="5" bestFit="1" customWidth="1"/>
    <col min="14064" max="14064" width="23" style="5" bestFit="1" customWidth="1"/>
    <col min="14065" max="14065" width="24.28515625" style="5" bestFit="1" customWidth="1"/>
    <col min="14066" max="14066" width="23" style="5" bestFit="1" customWidth="1"/>
    <col min="14067" max="14068" width="22.28515625" style="5" bestFit="1" customWidth="1"/>
    <col min="14069" max="14069" width="20.7109375" style="5" bestFit="1" customWidth="1"/>
    <col min="14070" max="14070" width="24.7109375" style="5" customWidth="1"/>
    <col min="14071" max="14073" width="22" style="5" customWidth="1"/>
    <col min="14074" max="14074" width="21.85546875" style="5" customWidth="1"/>
    <col min="14075" max="14075" width="19.7109375" style="5" customWidth="1"/>
    <col min="14076" max="14277" width="9" style="5" customWidth="1"/>
    <col min="14278" max="14278" width="12.42578125" style="5" customWidth="1"/>
    <col min="14279" max="14279" width="44.140625" style="5" customWidth="1"/>
    <col min="14280" max="14282" width="16.7109375" style="5"/>
    <col min="14283" max="14283" width="12.42578125" style="5" customWidth="1"/>
    <col min="14284" max="14284" width="44.140625" style="5" customWidth="1"/>
    <col min="14285" max="14285" width="21.7109375" style="5" customWidth="1"/>
    <col min="14286" max="14289" width="21" style="5" bestFit="1" customWidth="1"/>
    <col min="14290" max="14290" width="17.5703125" style="5" bestFit="1" customWidth="1"/>
    <col min="14291" max="14292" width="16.42578125" style="5" bestFit="1" customWidth="1"/>
    <col min="14293" max="14293" width="16.7109375" style="5" customWidth="1"/>
    <col min="14294" max="14294" width="16.42578125" style="5" bestFit="1" customWidth="1"/>
    <col min="14295" max="14295" width="13.28515625" style="5" customWidth="1"/>
    <col min="14296" max="14300" width="9.85546875" style="5" bestFit="1" customWidth="1"/>
    <col min="14301" max="14315" width="17.7109375" style="5" customWidth="1"/>
    <col min="14316" max="14317" width="25.28515625" style="5" customWidth="1"/>
    <col min="14318" max="14318" width="23" style="5" bestFit="1" customWidth="1"/>
    <col min="14319" max="14319" width="22.28515625" style="5" bestFit="1" customWidth="1"/>
    <col min="14320" max="14320" width="23" style="5" bestFit="1" customWidth="1"/>
    <col min="14321" max="14321" width="24.28515625" style="5" bestFit="1" customWidth="1"/>
    <col min="14322" max="14322" width="23" style="5" bestFit="1" customWidth="1"/>
    <col min="14323" max="14324" width="22.28515625" style="5" bestFit="1" customWidth="1"/>
    <col min="14325" max="14325" width="20.7109375" style="5" bestFit="1" customWidth="1"/>
    <col min="14326" max="14326" width="24.7109375" style="5" customWidth="1"/>
    <col min="14327" max="14329" width="22" style="5" customWidth="1"/>
    <col min="14330" max="14330" width="21.85546875" style="5" customWidth="1"/>
    <col min="14331" max="14331" width="19.7109375" style="5" customWidth="1"/>
    <col min="14332" max="14533" width="9" style="5" customWidth="1"/>
    <col min="14534" max="14534" width="12.42578125" style="5" customWidth="1"/>
    <col min="14535" max="14535" width="44.140625" style="5" customWidth="1"/>
    <col min="14536" max="14538" width="16.7109375" style="5"/>
    <col min="14539" max="14539" width="12.42578125" style="5" customWidth="1"/>
    <col min="14540" max="14540" width="44.140625" style="5" customWidth="1"/>
    <col min="14541" max="14541" width="21.7109375" style="5" customWidth="1"/>
    <col min="14542" max="14545" width="21" style="5" bestFit="1" customWidth="1"/>
    <col min="14546" max="14546" width="17.5703125" style="5" bestFit="1" customWidth="1"/>
    <col min="14547" max="14548" width="16.42578125" style="5" bestFit="1" customWidth="1"/>
    <col min="14549" max="14549" width="16.7109375" style="5" customWidth="1"/>
    <col min="14550" max="14550" width="16.42578125" style="5" bestFit="1" customWidth="1"/>
    <col min="14551" max="14551" width="13.28515625" style="5" customWidth="1"/>
    <col min="14552" max="14556" width="9.85546875" style="5" bestFit="1" customWidth="1"/>
    <col min="14557" max="14571" width="17.7109375" style="5" customWidth="1"/>
    <col min="14572" max="14573" width="25.28515625" style="5" customWidth="1"/>
    <col min="14574" max="14574" width="23" style="5" bestFit="1" customWidth="1"/>
    <col min="14575" max="14575" width="22.28515625" style="5" bestFit="1" customWidth="1"/>
    <col min="14576" max="14576" width="23" style="5" bestFit="1" customWidth="1"/>
    <col min="14577" max="14577" width="24.28515625" style="5" bestFit="1" customWidth="1"/>
    <col min="14578" max="14578" width="23" style="5" bestFit="1" customWidth="1"/>
    <col min="14579" max="14580" width="22.28515625" style="5" bestFit="1" customWidth="1"/>
    <col min="14581" max="14581" width="20.7109375" style="5" bestFit="1" customWidth="1"/>
    <col min="14582" max="14582" width="24.7109375" style="5" customWidth="1"/>
    <col min="14583" max="14585" width="22" style="5" customWidth="1"/>
    <col min="14586" max="14586" width="21.85546875" style="5" customWidth="1"/>
    <col min="14587" max="14587" width="19.7109375" style="5" customWidth="1"/>
    <col min="14588" max="14789" width="9" style="5" customWidth="1"/>
    <col min="14790" max="14790" width="12.42578125" style="5" customWidth="1"/>
    <col min="14791" max="14791" width="44.140625" style="5" customWidth="1"/>
    <col min="14792" max="14794" width="16.7109375" style="5"/>
    <col min="14795" max="14795" width="12.42578125" style="5" customWidth="1"/>
    <col min="14796" max="14796" width="44.140625" style="5" customWidth="1"/>
    <col min="14797" max="14797" width="21.7109375" style="5" customWidth="1"/>
    <col min="14798" max="14801" width="21" style="5" bestFit="1" customWidth="1"/>
    <col min="14802" max="14802" width="17.5703125" style="5" bestFit="1" customWidth="1"/>
    <col min="14803" max="14804" width="16.42578125" style="5" bestFit="1" customWidth="1"/>
    <col min="14805" max="14805" width="16.7109375" style="5" customWidth="1"/>
    <col min="14806" max="14806" width="16.42578125" style="5" bestFit="1" customWidth="1"/>
    <col min="14807" max="14807" width="13.28515625" style="5" customWidth="1"/>
    <col min="14808" max="14812" width="9.85546875" style="5" bestFit="1" customWidth="1"/>
    <col min="14813" max="14827" width="17.7109375" style="5" customWidth="1"/>
    <col min="14828" max="14829" width="25.28515625" style="5" customWidth="1"/>
    <col min="14830" max="14830" width="23" style="5" bestFit="1" customWidth="1"/>
    <col min="14831" max="14831" width="22.28515625" style="5" bestFit="1" customWidth="1"/>
    <col min="14832" max="14832" width="23" style="5" bestFit="1" customWidth="1"/>
    <col min="14833" max="14833" width="24.28515625" style="5" bestFit="1" customWidth="1"/>
    <col min="14834" max="14834" width="23" style="5" bestFit="1" customWidth="1"/>
    <col min="14835" max="14836" width="22.28515625" style="5" bestFit="1" customWidth="1"/>
    <col min="14837" max="14837" width="20.7109375" style="5" bestFit="1" customWidth="1"/>
    <col min="14838" max="14838" width="24.7109375" style="5" customWidth="1"/>
    <col min="14839" max="14841" width="22" style="5" customWidth="1"/>
    <col min="14842" max="14842" width="21.85546875" style="5" customWidth="1"/>
    <col min="14843" max="14843" width="19.7109375" style="5" customWidth="1"/>
    <col min="14844" max="15045" width="9" style="5" customWidth="1"/>
    <col min="15046" max="15046" width="12.42578125" style="5" customWidth="1"/>
    <col min="15047" max="15047" width="44.140625" style="5" customWidth="1"/>
    <col min="15048" max="15050" width="16.7109375" style="5"/>
    <col min="15051" max="15051" width="12.42578125" style="5" customWidth="1"/>
    <col min="15052" max="15052" width="44.140625" style="5" customWidth="1"/>
    <col min="15053" max="15053" width="21.7109375" style="5" customWidth="1"/>
    <col min="15054" max="15057" width="21" style="5" bestFit="1" customWidth="1"/>
    <col min="15058" max="15058" width="17.5703125" style="5" bestFit="1" customWidth="1"/>
    <col min="15059" max="15060" width="16.42578125" style="5" bestFit="1" customWidth="1"/>
    <col min="15061" max="15061" width="16.7109375" style="5" customWidth="1"/>
    <col min="15062" max="15062" width="16.42578125" style="5" bestFit="1" customWidth="1"/>
    <col min="15063" max="15063" width="13.28515625" style="5" customWidth="1"/>
    <col min="15064" max="15068" width="9.85546875" style="5" bestFit="1" customWidth="1"/>
    <col min="15069" max="15083" width="17.7109375" style="5" customWidth="1"/>
    <col min="15084" max="15085" width="25.28515625" style="5" customWidth="1"/>
    <col min="15086" max="15086" width="23" style="5" bestFit="1" customWidth="1"/>
    <col min="15087" max="15087" width="22.28515625" style="5" bestFit="1" customWidth="1"/>
    <col min="15088" max="15088" width="23" style="5" bestFit="1" customWidth="1"/>
    <col min="15089" max="15089" width="24.28515625" style="5" bestFit="1" customWidth="1"/>
    <col min="15090" max="15090" width="23" style="5" bestFit="1" customWidth="1"/>
    <col min="15091" max="15092" width="22.28515625" style="5" bestFit="1" customWidth="1"/>
    <col min="15093" max="15093" width="20.7109375" style="5" bestFit="1" customWidth="1"/>
    <col min="15094" max="15094" width="24.7109375" style="5" customWidth="1"/>
    <col min="15095" max="15097" width="22" style="5" customWidth="1"/>
    <col min="15098" max="15098" width="21.85546875" style="5" customWidth="1"/>
    <col min="15099" max="15099" width="19.7109375" style="5" customWidth="1"/>
    <col min="15100" max="15301" width="9" style="5" customWidth="1"/>
    <col min="15302" max="15302" width="12.42578125" style="5" customWidth="1"/>
    <col min="15303" max="15303" width="44.140625" style="5" customWidth="1"/>
    <col min="15304" max="15306" width="16.7109375" style="5"/>
    <col min="15307" max="15307" width="12.42578125" style="5" customWidth="1"/>
    <col min="15308" max="15308" width="44.140625" style="5" customWidth="1"/>
    <col min="15309" max="15309" width="21.7109375" style="5" customWidth="1"/>
    <col min="15310" max="15313" width="21" style="5" bestFit="1" customWidth="1"/>
    <col min="15314" max="15314" width="17.5703125" style="5" bestFit="1" customWidth="1"/>
    <col min="15315" max="15316" width="16.42578125" style="5" bestFit="1" customWidth="1"/>
    <col min="15317" max="15317" width="16.7109375" style="5" customWidth="1"/>
    <col min="15318" max="15318" width="16.42578125" style="5" bestFit="1" customWidth="1"/>
    <col min="15319" max="15319" width="13.28515625" style="5" customWidth="1"/>
    <col min="15320" max="15324" width="9.85546875" style="5" bestFit="1" customWidth="1"/>
    <col min="15325" max="15339" width="17.7109375" style="5" customWidth="1"/>
    <col min="15340" max="15341" width="25.28515625" style="5" customWidth="1"/>
    <col min="15342" max="15342" width="23" style="5" bestFit="1" customWidth="1"/>
    <col min="15343" max="15343" width="22.28515625" style="5" bestFit="1" customWidth="1"/>
    <col min="15344" max="15344" width="23" style="5" bestFit="1" customWidth="1"/>
    <col min="15345" max="15345" width="24.28515625" style="5" bestFit="1" customWidth="1"/>
    <col min="15346" max="15346" width="23" style="5" bestFit="1" customWidth="1"/>
    <col min="15347" max="15348" width="22.28515625" style="5" bestFit="1" customWidth="1"/>
    <col min="15349" max="15349" width="20.7109375" style="5" bestFit="1" customWidth="1"/>
    <col min="15350" max="15350" width="24.7109375" style="5" customWidth="1"/>
    <col min="15351" max="15353" width="22" style="5" customWidth="1"/>
    <col min="15354" max="15354" width="21.85546875" style="5" customWidth="1"/>
    <col min="15355" max="15355" width="19.7109375" style="5" customWidth="1"/>
    <col min="15356" max="15557" width="9" style="5" customWidth="1"/>
    <col min="15558" max="15558" width="12.42578125" style="5" customWidth="1"/>
    <col min="15559" max="15559" width="44.140625" style="5" customWidth="1"/>
    <col min="15560" max="15562" width="16.7109375" style="5"/>
    <col min="15563" max="15563" width="12.42578125" style="5" customWidth="1"/>
    <col min="15564" max="15564" width="44.140625" style="5" customWidth="1"/>
    <col min="15565" max="15565" width="21.7109375" style="5" customWidth="1"/>
    <col min="15566" max="15569" width="21" style="5" bestFit="1" customWidth="1"/>
    <col min="15570" max="15570" width="17.5703125" style="5" bestFit="1" customWidth="1"/>
    <col min="15571" max="15572" width="16.42578125" style="5" bestFit="1" customWidth="1"/>
    <col min="15573" max="15573" width="16.7109375" style="5" customWidth="1"/>
    <col min="15574" max="15574" width="16.42578125" style="5" bestFit="1" customWidth="1"/>
    <col min="15575" max="15575" width="13.28515625" style="5" customWidth="1"/>
    <col min="15576" max="15580" width="9.85546875" style="5" bestFit="1" customWidth="1"/>
    <col min="15581" max="15595" width="17.7109375" style="5" customWidth="1"/>
    <col min="15596" max="15597" width="25.28515625" style="5" customWidth="1"/>
    <col min="15598" max="15598" width="23" style="5" bestFit="1" customWidth="1"/>
    <col min="15599" max="15599" width="22.28515625" style="5" bestFit="1" customWidth="1"/>
    <col min="15600" max="15600" width="23" style="5" bestFit="1" customWidth="1"/>
    <col min="15601" max="15601" width="24.28515625" style="5" bestFit="1" customWidth="1"/>
    <col min="15602" max="15602" width="23" style="5" bestFit="1" customWidth="1"/>
    <col min="15603" max="15604" width="22.28515625" style="5" bestFit="1" customWidth="1"/>
    <col min="15605" max="15605" width="20.7109375" style="5" bestFit="1" customWidth="1"/>
    <col min="15606" max="15606" width="24.7109375" style="5" customWidth="1"/>
    <col min="15607" max="15609" width="22" style="5" customWidth="1"/>
    <col min="15610" max="15610" width="21.85546875" style="5" customWidth="1"/>
    <col min="15611" max="15611" width="19.7109375" style="5" customWidth="1"/>
    <col min="15612" max="15813" width="9" style="5" customWidth="1"/>
    <col min="15814" max="15814" width="12.42578125" style="5" customWidth="1"/>
    <col min="15815" max="15815" width="44.140625" style="5" customWidth="1"/>
    <col min="15816" max="15818" width="16.7109375" style="5"/>
    <col min="15819" max="15819" width="12.42578125" style="5" customWidth="1"/>
    <col min="15820" max="15820" width="44.140625" style="5" customWidth="1"/>
    <col min="15821" max="15821" width="21.7109375" style="5" customWidth="1"/>
    <col min="15822" max="15825" width="21" style="5" bestFit="1" customWidth="1"/>
    <col min="15826" max="15826" width="17.5703125" style="5" bestFit="1" customWidth="1"/>
    <col min="15827" max="15828" width="16.42578125" style="5" bestFit="1" customWidth="1"/>
    <col min="15829" max="15829" width="16.7109375" style="5" customWidth="1"/>
    <col min="15830" max="15830" width="16.42578125" style="5" bestFit="1" customWidth="1"/>
    <col min="15831" max="15831" width="13.28515625" style="5" customWidth="1"/>
    <col min="15832" max="15836" width="9.85546875" style="5" bestFit="1" customWidth="1"/>
    <col min="15837" max="15851" width="17.7109375" style="5" customWidth="1"/>
    <col min="15852" max="15853" width="25.28515625" style="5" customWidth="1"/>
    <col min="15854" max="15854" width="23" style="5" bestFit="1" customWidth="1"/>
    <col min="15855" max="15855" width="22.28515625" style="5" bestFit="1" customWidth="1"/>
    <col min="15856" max="15856" width="23" style="5" bestFit="1" customWidth="1"/>
    <col min="15857" max="15857" width="24.28515625" style="5" bestFit="1" customWidth="1"/>
    <col min="15858" max="15858" width="23" style="5" bestFit="1" customWidth="1"/>
    <col min="15859" max="15860" width="22.28515625" style="5" bestFit="1" customWidth="1"/>
    <col min="15861" max="15861" width="20.7109375" style="5" bestFit="1" customWidth="1"/>
    <col min="15862" max="15862" width="24.7109375" style="5" customWidth="1"/>
    <col min="15863" max="15865" width="22" style="5" customWidth="1"/>
    <col min="15866" max="15866" width="21.85546875" style="5" customWidth="1"/>
    <col min="15867" max="15867" width="19.7109375" style="5" customWidth="1"/>
    <col min="15868" max="16069" width="9" style="5" customWidth="1"/>
    <col min="16070" max="16070" width="12.42578125" style="5" customWidth="1"/>
    <col min="16071" max="16071" width="44.140625" style="5" customWidth="1"/>
    <col min="16072" max="16074" width="16.7109375" style="5"/>
    <col min="16075" max="16075" width="12.42578125" style="5" customWidth="1"/>
    <col min="16076" max="16076" width="44.140625" style="5" customWidth="1"/>
    <col min="16077" max="16077" width="21.7109375" style="5" customWidth="1"/>
    <col min="16078" max="16081" width="21" style="5" bestFit="1" customWidth="1"/>
    <col min="16082" max="16082" width="17.5703125" style="5" bestFit="1" customWidth="1"/>
    <col min="16083" max="16084" width="16.42578125" style="5" bestFit="1" customWidth="1"/>
    <col min="16085" max="16085" width="16.7109375" style="5" customWidth="1"/>
    <col min="16086" max="16086" width="16.42578125" style="5" bestFit="1" customWidth="1"/>
    <col min="16087" max="16087" width="13.28515625" style="5" customWidth="1"/>
    <col min="16088" max="16092" width="9.85546875" style="5" bestFit="1" customWidth="1"/>
    <col min="16093" max="16107" width="17.7109375" style="5" customWidth="1"/>
    <col min="16108" max="16109" width="25.28515625" style="5" customWidth="1"/>
    <col min="16110" max="16110" width="23" style="5" bestFit="1" customWidth="1"/>
    <col min="16111" max="16111" width="22.28515625" style="5" bestFit="1" customWidth="1"/>
    <col min="16112" max="16112" width="23" style="5" bestFit="1" customWidth="1"/>
    <col min="16113" max="16113" width="24.28515625" style="5" bestFit="1" customWidth="1"/>
    <col min="16114" max="16114" width="23" style="5" bestFit="1" customWidth="1"/>
    <col min="16115" max="16116" width="22.28515625" style="5" bestFit="1" customWidth="1"/>
    <col min="16117" max="16117" width="20.7109375" style="5" bestFit="1" customWidth="1"/>
    <col min="16118" max="16118" width="24.7109375" style="5" customWidth="1"/>
    <col min="16119" max="16121" width="22" style="5" customWidth="1"/>
    <col min="16122" max="16122" width="21.85546875" style="5" customWidth="1"/>
    <col min="16123" max="16123" width="19.7109375" style="5" customWidth="1"/>
    <col min="16124" max="16325" width="9" style="5" customWidth="1"/>
    <col min="16326" max="16326" width="12.42578125" style="5" customWidth="1"/>
    <col min="16327" max="16327" width="44.140625" style="5" customWidth="1"/>
    <col min="16328" max="16384" width="16.7109375" style="5"/>
  </cols>
  <sheetData>
    <row r="1" spans="1:202">
      <c r="A1" s="1"/>
      <c r="B1" s="2"/>
      <c r="C1" s="3"/>
      <c r="D1" s="3"/>
      <c r="E1" s="3"/>
      <c r="F1" s="3"/>
      <c r="G1" s="3"/>
      <c r="H1" s="3"/>
      <c r="I1" s="3"/>
      <c r="J1" s="3"/>
      <c r="K1" s="4"/>
      <c r="L1" s="4"/>
    </row>
    <row r="2" spans="1:202" ht="21" thickBot="1">
      <c r="A2" s="109" t="str">
        <f xml:space="preserve"> "Плановая структура полезного отпуска электрической энергии (мощности) по группам потребителей за 2022 год."</f>
        <v>Плановая структура полезного отпуска электрической энергии (мощности) по группам потребителей за 2022 год.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202" s="6" customFormat="1" ht="15.75" customHeight="1">
      <c r="A3" s="110" t="s">
        <v>44</v>
      </c>
      <c r="B3" s="111"/>
      <c r="C3" s="112" t="s">
        <v>48</v>
      </c>
      <c r="D3" s="112"/>
      <c r="E3" s="112"/>
      <c r="F3" s="112"/>
      <c r="G3" s="112"/>
      <c r="H3" s="112"/>
      <c r="I3" s="112"/>
      <c r="J3" s="112"/>
      <c r="K3" s="112"/>
      <c r="L3" s="113"/>
    </row>
    <row r="4" spans="1:202">
      <c r="A4" s="114" t="s">
        <v>0</v>
      </c>
      <c r="B4" s="115"/>
      <c r="C4" s="116" t="s">
        <v>49</v>
      </c>
      <c r="D4" s="117"/>
      <c r="E4" s="117"/>
      <c r="F4" s="117"/>
      <c r="G4" s="117"/>
      <c r="H4" s="117"/>
      <c r="I4" s="117"/>
      <c r="J4" s="117"/>
      <c r="K4" s="117"/>
      <c r="L4" s="118"/>
    </row>
    <row r="5" spans="1:202" ht="15.75" customHeight="1">
      <c r="A5" s="103" t="s">
        <v>1</v>
      </c>
      <c r="B5" s="104" t="s">
        <v>2</v>
      </c>
      <c r="C5" s="106" t="s">
        <v>45</v>
      </c>
      <c r="D5" s="106"/>
      <c r="E5" s="106"/>
      <c r="F5" s="106"/>
      <c r="G5" s="106"/>
      <c r="H5" s="106" t="s">
        <v>46</v>
      </c>
      <c r="I5" s="106"/>
      <c r="J5" s="106"/>
      <c r="K5" s="106"/>
      <c r="L5" s="107"/>
    </row>
    <row r="6" spans="1:202" ht="31.5">
      <c r="A6" s="103"/>
      <c r="B6" s="105"/>
      <c r="C6" s="7" t="s">
        <v>3</v>
      </c>
      <c r="D6" s="7" t="s">
        <v>4</v>
      </c>
      <c r="E6" s="8" t="s">
        <v>5</v>
      </c>
      <c r="F6" s="8" t="s">
        <v>6</v>
      </c>
      <c r="G6" s="7" t="s">
        <v>7</v>
      </c>
      <c r="H6" s="7" t="s">
        <v>3</v>
      </c>
      <c r="I6" s="7" t="s">
        <v>4</v>
      </c>
      <c r="J6" s="8" t="s">
        <v>5</v>
      </c>
      <c r="K6" s="8" t="s">
        <v>6</v>
      </c>
      <c r="L6" s="9" t="s">
        <v>7</v>
      </c>
    </row>
    <row r="7" spans="1:202" s="12" customFormat="1" ht="17.25" customHeight="1">
      <c r="A7" s="10">
        <v>1</v>
      </c>
      <c r="B7" s="11">
        <v>2</v>
      </c>
      <c r="C7" s="46">
        <f t="shared" ref="C7:L7" si="0">B7+1</f>
        <v>3</v>
      </c>
      <c r="D7" s="46">
        <f t="shared" si="0"/>
        <v>4</v>
      </c>
      <c r="E7" s="46">
        <f t="shared" si="0"/>
        <v>5</v>
      </c>
      <c r="F7" s="46">
        <f t="shared" si="0"/>
        <v>6</v>
      </c>
      <c r="G7" s="46">
        <f t="shared" si="0"/>
        <v>7</v>
      </c>
      <c r="H7" s="46">
        <f t="shared" si="0"/>
        <v>8</v>
      </c>
      <c r="I7" s="46">
        <f t="shared" si="0"/>
        <v>9</v>
      </c>
      <c r="J7" s="46">
        <f t="shared" si="0"/>
        <v>10</v>
      </c>
      <c r="K7" s="46">
        <f t="shared" si="0"/>
        <v>11</v>
      </c>
      <c r="L7" s="47">
        <f t="shared" si="0"/>
        <v>12</v>
      </c>
    </row>
    <row r="8" spans="1:202" s="14" customFormat="1">
      <c r="A8" s="44">
        <v>1</v>
      </c>
      <c r="B8" s="67" t="s">
        <v>8</v>
      </c>
      <c r="C8" s="52">
        <f t="shared" ref="C8:C12" si="1">SUM(D8:G8)</f>
        <v>146.85300033800002</v>
      </c>
      <c r="D8" s="52">
        <f>D9+D10+D11+D12</f>
        <v>0</v>
      </c>
      <c r="E8" s="52">
        <f t="shared" ref="E8:G8" si="2">E9+E10+E11+E12</f>
        <v>0</v>
      </c>
      <c r="F8" s="52">
        <f t="shared" si="2"/>
        <v>56.999279156</v>
      </c>
      <c r="G8" s="52">
        <f t="shared" si="2"/>
        <v>89.853721182000001</v>
      </c>
      <c r="H8" s="52">
        <f>SUM(I8:L8)</f>
        <v>24.475999999999999</v>
      </c>
      <c r="I8" s="52">
        <f>I9+I10+I11+I12</f>
        <v>0</v>
      </c>
      <c r="J8" s="52">
        <f t="shared" ref="J8:L8" si="3">J9+J10+J11+J12</f>
        <v>0</v>
      </c>
      <c r="K8" s="52">
        <f t="shared" si="3"/>
        <v>9.5</v>
      </c>
      <c r="L8" s="53">
        <f t="shared" si="3"/>
        <v>14.975999999999999</v>
      </c>
      <c r="M8" s="74"/>
      <c r="N8" s="74"/>
      <c r="O8" s="74"/>
      <c r="P8" s="74"/>
      <c r="Q8" s="74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</row>
    <row r="9" spans="1:202" s="16" customFormat="1">
      <c r="A9" s="15" t="s">
        <v>9</v>
      </c>
      <c r="B9" s="68" t="s">
        <v>10</v>
      </c>
      <c r="C9" s="54">
        <f t="shared" si="1"/>
        <v>135.82311033799999</v>
      </c>
      <c r="D9" s="54">
        <f>'1-е_полуг_2022 АО СЭ'!D9+'2-е_полуг_2022 АО СЭ'!D9</f>
        <v>0</v>
      </c>
      <c r="E9" s="54">
        <f>'1-е_полуг_2022 АО СЭ'!E9+'2-е_полуг_2022 АО СЭ'!E9</f>
        <v>0</v>
      </c>
      <c r="F9" s="54">
        <f>'1-е_полуг_2022 АО СЭ'!F9+'2-е_полуг_2022 АО СЭ'!F9</f>
        <v>52.861209156000001</v>
      </c>
      <c r="G9" s="54">
        <f>'1-е_полуг_2022 АО СЭ'!G9+'2-е_полуг_2022 АО СЭ'!G9</f>
        <v>82.961901182000005</v>
      </c>
      <c r="H9" s="54">
        <f>SUM(I9:L9)</f>
        <v>22.637</v>
      </c>
      <c r="I9" s="54">
        <f>ROUND(('1-е_полуг_2022 АО СЭ'!I9+'2-е_полуг_2022 АО СЭ'!I9)/2,3)</f>
        <v>0</v>
      </c>
      <c r="J9" s="54">
        <f>ROUND(('1-е_полуг_2022 АО СЭ'!J9+'2-е_полуг_2022 АО СЭ'!J9)/2,3)</f>
        <v>0</v>
      </c>
      <c r="K9" s="54">
        <f>ROUND(('1-е_полуг_2022 АО СЭ'!K9+'2-е_полуг_2022 АО СЭ'!K9)/2,3)</f>
        <v>8.81</v>
      </c>
      <c r="L9" s="55">
        <f>ROUND(('1-е_полуг_2022 АО СЭ'!L9+'2-е_полуг_2022 АО СЭ'!L9)/2,3)</f>
        <v>13.827</v>
      </c>
      <c r="M9" s="74"/>
      <c r="N9" s="74"/>
      <c r="O9" s="74"/>
      <c r="P9" s="74"/>
      <c r="Q9" s="74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</row>
    <row r="10" spans="1:202" s="16" customFormat="1">
      <c r="A10" s="15" t="s">
        <v>11</v>
      </c>
      <c r="B10" s="68" t="s">
        <v>12</v>
      </c>
      <c r="C10" s="54">
        <f t="shared" si="1"/>
        <v>0</v>
      </c>
      <c r="D10" s="54">
        <f>'1-е_полуг_2022 АО СЭ'!D10+'2-е_полуг_2022 АО СЭ'!D10</f>
        <v>0</v>
      </c>
      <c r="E10" s="54">
        <f>'1-е_полуг_2022 АО СЭ'!E10+'2-е_полуг_2022 АО СЭ'!E10</f>
        <v>0</v>
      </c>
      <c r="F10" s="54">
        <f>'1-е_полуг_2022 АО СЭ'!F10+'2-е_полуг_2022 АО СЭ'!F10</f>
        <v>0</v>
      </c>
      <c r="G10" s="54">
        <f>'1-е_полуг_2022 АО СЭ'!G10+'2-е_полуг_2022 АО СЭ'!G10</f>
        <v>0</v>
      </c>
      <c r="H10" s="54">
        <f t="shared" ref="H10:H12" si="4">SUM(I10:L10)</f>
        <v>0</v>
      </c>
      <c r="I10" s="54">
        <f>ROUND(('1-е_полуг_2022 АО СЭ'!I10+'2-е_полуг_2022 АО СЭ'!I10)/2,3)</f>
        <v>0</v>
      </c>
      <c r="J10" s="54">
        <f>ROUND(('1-е_полуг_2022 АО СЭ'!J10+'2-е_полуг_2022 АО СЭ'!J10)/2,3)</f>
        <v>0</v>
      </c>
      <c r="K10" s="54">
        <f>ROUND(('1-е_полуг_2022 АО СЭ'!K10+'2-е_полуг_2022 АО СЭ'!K10)/2,3)</f>
        <v>0</v>
      </c>
      <c r="L10" s="55">
        <f>ROUND(('1-е_полуг_2022 АО СЭ'!L10+'2-е_полуг_2022 АО СЭ'!L10)/2,3)</f>
        <v>0</v>
      </c>
      <c r="M10" s="74"/>
      <c r="N10" s="74"/>
      <c r="O10" s="74"/>
      <c r="P10" s="74"/>
      <c r="Q10" s="74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</row>
    <row r="11" spans="1:202" s="16" customFormat="1">
      <c r="A11" s="15" t="s">
        <v>13</v>
      </c>
      <c r="B11" s="68" t="s">
        <v>14</v>
      </c>
      <c r="C11" s="54">
        <f t="shared" si="1"/>
        <v>11.02989</v>
      </c>
      <c r="D11" s="54">
        <f>'1-е_полуг_2022 АО СЭ'!D11+'2-е_полуг_2022 АО СЭ'!D11</f>
        <v>0</v>
      </c>
      <c r="E11" s="54">
        <f>'1-е_полуг_2022 АО СЭ'!E11+'2-е_полуг_2022 АО СЭ'!E11</f>
        <v>0</v>
      </c>
      <c r="F11" s="54">
        <f>'1-е_полуг_2022 АО СЭ'!F11+'2-е_полуг_2022 АО СЭ'!F11</f>
        <v>4.1380699999999999</v>
      </c>
      <c r="G11" s="54">
        <f>'1-е_полуг_2022 АО СЭ'!G11+'2-е_полуг_2022 АО СЭ'!G11</f>
        <v>6.8918200000000001</v>
      </c>
      <c r="H11" s="54">
        <f t="shared" si="4"/>
        <v>1.839</v>
      </c>
      <c r="I11" s="54">
        <f>ROUND(('1-е_полуг_2022 АО СЭ'!I11+'2-е_полуг_2022 АО СЭ'!I11)/2,3)</f>
        <v>0</v>
      </c>
      <c r="J11" s="54">
        <f>ROUND(('1-е_полуг_2022 АО СЭ'!J11+'2-е_полуг_2022 АО СЭ'!J11)/2,3)</f>
        <v>0</v>
      </c>
      <c r="K11" s="54">
        <f>ROUND(('1-е_полуг_2022 АО СЭ'!K11+'2-е_полуг_2022 АО СЭ'!K11)/2,3)</f>
        <v>0.69</v>
      </c>
      <c r="L11" s="55">
        <f>ROUND(('1-е_полуг_2022 АО СЭ'!L11+'2-е_полуг_2022 АО СЭ'!L11)/2,3)</f>
        <v>1.149</v>
      </c>
      <c r="M11" s="74"/>
      <c r="N11" s="74"/>
      <c r="O11" s="74"/>
      <c r="P11" s="74"/>
      <c r="Q11" s="74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</row>
    <row r="12" spans="1:202" s="19" customFormat="1">
      <c r="A12" s="15" t="s">
        <v>15</v>
      </c>
      <c r="B12" s="68" t="s">
        <v>16</v>
      </c>
      <c r="C12" s="54">
        <f t="shared" si="1"/>
        <v>0</v>
      </c>
      <c r="D12" s="54">
        <f>'1-е_полуг_2022 АО СЭ'!D12+'2-е_полуг_2022 АО СЭ'!D12</f>
        <v>0</v>
      </c>
      <c r="E12" s="54">
        <f>'1-е_полуг_2022 АО СЭ'!E12+'2-е_полуг_2022 АО СЭ'!E12</f>
        <v>0</v>
      </c>
      <c r="F12" s="54">
        <f>'1-е_полуг_2022 АО СЭ'!F12+'2-е_полуг_2022 АО СЭ'!F12</f>
        <v>0</v>
      </c>
      <c r="G12" s="54">
        <f>'1-е_полуг_2022 АО СЭ'!G12+'2-е_полуг_2022 АО СЭ'!G12</f>
        <v>0</v>
      </c>
      <c r="H12" s="54">
        <f t="shared" si="4"/>
        <v>0</v>
      </c>
      <c r="I12" s="54">
        <f>ROUND(('1-е_полуг_2022 АО СЭ'!I12+'2-е_полуг_2022 АО СЭ'!I12)/2,3)</f>
        <v>0</v>
      </c>
      <c r="J12" s="54">
        <f>ROUND(('1-е_полуг_2022 АО СЭ'!J12+'2-е_полуг_2022 АО СЭ'!J12)/2,3)</f>
        <v>0</v>
      </c>
      <c r="K12" s="54">
        <f>ROUND(('1-е_полуг_2022 АО СЭ'!K12+'2-е_полуг_2022 АО СЭ'!K12)/2,3)</f>
        <v>0</v>
      </c>
      <c r="L12" s="55">
        <f>ROUND(('1-е_полуг_2022 АО СЭ'!L12+'2-е_полуг_2022 АО СЭ'!L12)/2,3)</f>
        <v>0</v>
      </c>
      <c r="M12" s="74"/>
      <c r="N12" s="74"/>
      <c r="O12" s="74"/>
      <c r="P12" s="74"/>
      <c r="Q12" s="74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</row>
    <row r="13" spans="1:202" s="23" customFormat="1">
      <c r="A13" s="36" t="s">
        <v>17</v>
      </c>
      <c r="B13" s="37" t="s">
        <v>20</v>
      </c>
      <c r="C13" s="77">
        <f t="shared" ref="C13:C35" si="5">D13+E13+F13+G13</f>
        <v>140.528000066</v>
      </c>
      <c r="D13" s="56">
        <f t="shared" ref="D13:E13" si="6">D14+D30</f>
        <v>0</v>
      </c>
      <c r="E13" s="56">
        <f t="shared" si="6"/>
        <v>0</v>
      </c>
      <c r="F13" s="56">
        <f>F14+F30</f>
        <v>0</v>
      </c>
      <c r="G13" s="56">
        <f>G14+G30</f>
        <v>140.528000066</v>
      </c>
      <c r="H13" s="77">
        <f t="shared" ref="H13:H35" si="7">I13+J13+K13+L13</f>
        <v>23.421330000000001</v>
      </c>
      <c r="I13" s="56">
        <f t="shared" ref="I13:J13" si="8">I14+I30</f>
        <v>0</v>
      </c>
      <c r="J13" s="56">
        <f t="shared" si="8"/>
        <v>0</v>
      </c>
      <c r="K13" s="56">
        <f>K14+K30</f>
        <v>0</v>
      </c>
      <c r="L13" s="56">
        <f>L14+L30</f>
        <v>23.421330000000001</v>
      </c>
      <c r="M13" s="24"/>
      <c r="N13" s="24"/>
      <c r="O13" s="24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</row>
    <row r="14" spans="1:202" s="25" customFormat="1">
      <c r="A14" s="38" t="s">
        <v>18</v>
      </c>
      <c r="B14" s="69" t="s">
        <v>30</v>
      </c>
      <c r="C14" s="56">
        <f t="shared" si="5"/>
        <v>140.528000066</v>
      </c>
      <c r="D14" s="56">
        <f t="shared" ref="D14:E14" si="9">D15+D20+D25</f>
        <v>0</v>
      </c>
      <c r="E14" s="56">
        <f t="shared" si="9"/>
        <v>0</v>
      </c>
      <c r="F14" s="56">
        <f>F15+F20+F25</f>
        <v>0</v>
      </c>
      <c r="G14" s="56">
        <f>G15+G20+G25</f>
        <v>140.528000066</v>
      </c>
      <c r="H14" s="56">
        <f t="shared" si="7"/>
        <v>23.421330000000001</v>
      </c>
      <c r="I14" s="56">
        <f t="shared" ref="I14:J14" si="10">I15+I20+I25</f>
        <v>0</v>
      </c>
      <c r="J14" s="56">
        <f t="shared" si="10"/>
        <v>0</v>
      </c>
      <c r="K14" s="56">
        <f>K15+K20+K25</f>
        <v>0</v>
      </c>
      <c r="L14" s="56">
        <f>L15+L20+L25</f>
        <v>23.421330000000001</v>
      </c>
      <c r="M14" s="84"/>
      <c r="N14" s="8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</row>
    <row r="15" spans="1:202" s="25" customFormat="1">
      <c r="A15" s="39" t="s">
        <v>28</v>
      </c>
      <c r="B15" s="40" t="s">
        <v>31</v>
      </c>
      <c r="C15" s="57">
        <f t="shared" si="5"/>
        <v>75.978150983000006</v>
      </c>
      <c r="D15" s="57">
        <f t="shared" ref="D15:E15" si="11">D16+D17</f>
        <v>0</v>
      </c>
      <c r="E15" s="57">
        <f t="shared" si="11"/>
        <v>0</v>
      </c>
      <c r="F15" s="57">
        <f>F16+F17</f>
        <v>0</v>
      </c>
      <c r="G15" s="57">
        <f>G16+G17</f>
        <v>75.978150983000006</v>
      </c>
      <c r="H15" s="57">
        <f t="shared" si="7"/>
        <v>12.663019999999999</v>
      </c>
      <c r="I15" s="57">
        <f t="shared" ref="I15:J15" si="12">I16+I17</f>
        <v>0</v>
      </c>
      <c r="J15" s="57">
        <f t="shared" si="12"/>
        <v>0</v>
      </c>
      <c r="K15" s="57">
        <f>K16+K17</f>
        <v>0</v>
      </c>
      <c r="L15" s="57">
        <f>L16+L17</f>
        <v>12.663019999999999</v>
      </c>
      <c r="M15" s="24"/>
      <c r="N15" s="72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</row>
    <row r="16" spans="1:202" s="25" customFormat="1">
      <c r="A16" s="41"/>
      <c r="B16" s="40" t="s">
        <v>21</v>
      </c>
      <c r="C16" s="59">
        <f t="shared" si="5"/>
        <v>35.368258905000005</v>
      </c>
      <c r="D16" s="60">
        <f>'1-е_полуг_2022 АО СЭ'!D16+'2-е_полуг_2022 АО СЭ'!D16</f>
        <v>0</v>
      </c>
      <c r="E16" s="60">
        <f>'1-е_полуг_2022 АО СЭ'!E16+'2-е_полуг_2022 АО СЭ'!E16</f>
        <v>0</v>
      </c>
      <c r="F16" s="60">
        <f>'1-е_полуг_2022 АО СЭ'!F16+'2-е_полуг_2022 АО СЭ'!F16</f>
        <v>0</v>
      </c>
      <c r="G16" s="60">
        <f>'1-е_полуг_2022 АО СЭ'!G16+'2-е_полуг_2022 АО СЭ'!G16</f>
        <v>35.368258905000005</v>
      </c>
      <c r="H16" s="59">
        <f t="shared" si="7"/>
        <v>5.8947099999999999</v>
      </c>
      <c r="I16" s="60">
        <f>ROUND(('1-е_полуг_2022 АО СЭ'!I16+'2-е_полуг_2022 АО СЭ'!I16)/2,3)</f>
        <v>0</v>
      </c>
      <c r="J16" s="60">
        <f>ROUND(('1-е_полуг_2022 АО СЭ'!J16+'2-е_полуг_2022 АО СЭ'!J16)/2,3)</f>
        <v>0</v>
      </c>
      <c r="K16" s="60">
        <f>ROUND(('1-е_полуг_2022 АО СЭ'!K16+'2-е_полуг_2022 АО СЭ'!K16)/2,5)</f>
        <v>0</v>
      </c>
      <c r="L16" s="61">
        <f>ROUND(('1-е_полуг_2022 АО СЭ'!L16+'2-е_полуг_2022 АО СЭ'!L16)/2,5)</f>
        <v>5.8947099999999999</v>
      </c>
      <c r="M16" s="24"/>
      <c r="N16" s="72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</row>
    <row r="17" spans="1:202" s="25" customFormat="1">
      <c r="A17" s="41"/>
      <c r="B17" s="70" t="s">
        <v>22</v>
      </c>
      <c r="C17" s="62">
        <f t="shared" si="5"/>
        <v>40.609892078000001</v>
      </c>
      <c r="D17" s="62">
        <f>D18+D19</f>
        <v>0</v>
      </c>
      <c r="E17" s="62">
        <f t="shared" ref="E17:G17" si="13">E18+E19</f>
        <v>0</v>
      </c>
      <c r="F17" s="62">
        <f t="shared" si="13"/>
        <v>0</v>
      </c>
      <c r="G17" s="62">
        <f t="shared" si="13"/>
        <v>40.609892078000001</v>
      </c>
      <c r="H17" s="62">
        <f t="shared" si="7"/>
        <v>6.7683099999999996</v>
      </c>
      <c r="I17" s="62">
        <v>0</v>
      </c>
      <c r="J17" s="62">
        <v>0</v>
      </c>
      <c r="K17" s="57">
        <f>K18+K19</f>
        <v>0</v>
      </c>
      <c r="L17" s="58">
        <f>L18+L19</f>
        <v>6.7683099999999996</v>
      </c>
      <c r="M17" s="24"/>
      <c r="N17" s="72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</row>
    <row r="18" spans="1:202" s="25" customFormat="1" ht="25.5" customHeight="1">
      <c r="A18" s="42"/>
      <c r="B18" s="71" t="s">
        <v>32</v>
      </c>
      <c r="C18" s="63">
        <f t="shared" si="5"/>
        <v>27.350773045</v>
      </c>
      <c r="D18" s="60">
        <f>'1-е_полуг_2022 АО СЭ'!D18+'2-е_полуг_2022 АО СЭ'!D18</f>
        <v>0</v>
      </c>
      <c r="E18" s="60">
        <f>'1-е_полуг_2022 АО СЭ'!E18+'2-е_полуг_2022 АО СЭ'!E18</f>
        <v>0</v>
      </c>
      <c r="F18" s="60">
        <f>'1-е_полуг_2022 АО СЭ'!F18+'2-е_полуг_2022 АО СЭ'!F18</f>
        <v>0</v>
      </c>
      <c r="G18" s="60">
        <f>'1-е_полуг_2022 АО СЭ'!G18+'2-е_полуг_2022 АО СЭ'!G18</f>
        <v>27.350773045</v>
      </c>
      <c r="H18" s="63">
        <f t="shared" si="7"/>
        <v>4.5584600000000002</v>
      </c>
      <c r="I18" s="60">
        <f>ROUND(('1-е_полуг_2022 АО СЭ'!I18+'2-е_полуг_2022 АО СЭ'!I18)/2,3)</f>
        <v>0</v>
      </c>
      <c r="J18" s="60">
        <f>ROUND(('1-е_полуг_2022 АО СЭ'!J18+'2-е_полуг_2022 АО СЭ'!J18)/2,3)</f>
        <v>0</v>
      </c>
      <c r="K18" s="60">
        <f>ROUND(('1-е_полуг_2022 АО СЭ'!K18+'2-е_полуг_2022 АО СЭ'!K18)/2,5)</f>
        <v>0</v>
      </c>
      <c r="L18" s="61">
        <f>ROUND(('1-е_полуг_2022 АО СЭ'!L18+'2-е_полуг_2022 АО СЭ'!L18)/2,5)</f>
        <v>4.5584600000000002</v>
      </c>
      <c r="M18" s="24"/>
      <c r="N18" s="72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</row>
    <row r="19" spans="1:202" s="25" customFormat="1" ht="25.5" customHeight="1">
      <c r="A19" s="42"/>
      <c r="B19" s="71" t="s">
        <v>33</v>
      </c>
      <c r="C19" s="63">
        <f t="shared" si="5"/>
        <v>13.259119033000001</v>
      </c>
      <c r="D19" s="60">
        <f>'1-е_полуг_2022 АО СЭ'!D19+'2-е_полуг_2022 АО СЭ'!D19</f>
        <v>0</v>
      </c>
      <c r="E19" s="60">
        <f>'1-е_полуг_2022 АО СЭ'!E19+'2-е_полуг_2022 АО СЭ'!E19</f>
        <v>0</v>
      </c>
      <c r="F19" s="60">
        <f>'1-е_полуг_2022 АО СЭ'!F19+'2-е_полуг_2022 АО СЭ'!F19</f>
        <v>0</v>
      </c>
      <c r="G19" s="60">
        <f>'1-е_полуг_2022 АО СЭ'!G19+'2-е_полуг_2022 АО СЭ'!G19</f>
        <v>13.259119033000001</v>
      </c>
      <c r="H19" s="63">
        <f t="shared" si="7"/>
        <v>2.2098499999999999</v>
      </c>
      <c r="I19" s="60">
        <f>ROUND(('1-е_полуг_2022 АО СЭ'!I19+'2-е_полуг_2022 АО СЭ'!I19)/2,3)</f>
        <v>0</v>
      </c>
      <c r="J19" s="60">
        <f>ROUND(('1-е_полуг_2022 АО СЭ'!J19+'2-е_полуг_2022 АО СЭ'!J19)/2,3)</f>
        <v>0</v>
      </c>
      <c r="K19" s="60">
        <f>ROUND(('1-е_полуг_2022 АО СЭ'!K19+'2-е_полуг_2022 АО СЭ'!K19)/2,5)</f>
        <v>0</v>
      </c>
      <c r="L19" s="61">
        <f>ROUND(('1-е_полуг_2022 АО СЭ'!L19+'2-е_полуг_2022 АО СЭ'!L19)/2,5)</f>
        <v>2.2098499999999999</v>
      </c>
      <c r="M19" s="24"/>
      <c r="N19" s="72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</row>
    <row r="20" spans="1:202" s="25" customFormat="1" ht="26.25" customHeight="1">
      <c r="A20" s="38" t="s">
        <v>29</v>
      </c>
      <c r="B20" s="43" t="s">
        <v>34</v>
      </c>
      <c r="C20" s="56">
        <f t="shared" si="5"/>
        <v>63.975090410000007</v>
      </c>
      <c r="D20" s="56">
        <f>D21+D22</f>
        <v>0</v>
      </c>
      <c r="E20" s="56">
        <f>E21+E22</f>
        <v>0</v>
      </c>
      <c r="F20" s="56">
        <f>F21+F22</f>
        <v>0</v>
      </c>
      <c r="G20" s="56">
        <f>G21+G22</f>
        <v>63.975090410000007</v>
      </c>
      <c r="H20" s="56">
        <f t="shared" si="7"/>
        <v>10.662510000000001</v>
      </c>
      <c r="I20" s="56">
        <f>I21+I22</f>
        <v>0</v>
      </c>
      <c r="J20" s="56">
        <f>J21+J22</f>
        <v>0</v>
      </c>
      <c r="K20" s="56">
        <f>K21+K22</f>
        <v>0</v>
      </c>
      <c r="L20" s="56">
        <f>L21+L22</f>
        <v>10.662510000000001</v>
      </c>
      <c r="M20" s="24"/>
      <c r="N20" s="72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</row>
    <row r="21" spans="1:202" s="25" customFormat="1" ht="26.25" customHeight="1">
      <c r="A21" s="41"/>
      <c r="B21" s="40" t="s">
        <v>21</v>
      </c>
      <c r="C21" s="59">
        <f t="shared" si="5"/>
        <v>16.385632481000002</v>
      </c>
      <c r="D21" s="60">
        <f>'1-е_полуг_2022 АО СЭ'!D21+'2-е_полуг_2022 АО СЭ'!D21</f>
        <v>0</v>
      </c>
      <c r="E21" s="60">
        <f>'1-е_полуг_2022 АО СЭ'!E21+'2-е_полуг_2022 АО СЭ'!E21</f>
        <v>0</v>
      </c>
      <c r="F21" s="60">
        <f>'1-е_полуг_2022 АО СЭ'!F21+'2-е_полуг_2022 АО СЭ'!F21</f>
        <v>0</v>
      </c>
      <c r="G21" s="60">
        <f>'1-е_полуг_2022 АО СЭ'!G21+'2-е_полуг_2022 АО СЭ'!G21</f>
        <v>16.385632481000002</v>
      </c>
      <c r="H21" s="59">
        <f t="shared" si="7"/>
        <v>2.7309399999999999</v>
      </c>
      <c r="I21" s="60">
        <f>ROUND(('1-е_полуг_2022 АО СЭ'!I21+'2-е_полуг_2022 АО СЭ'!I21)/2,3)</f>
        <v>0</v>
      </c>
      <c r="J21" s="60">
        <f>ROUND(('1-е_полуг_2022 АО СЭ'!J21+'2-е_полуг_2022 АО СЭ'!J21)/2,3)</f>
        <v>0</v>
      </c>
      <c r="K21" s="60">
        <f>ROUND(('1-е_полуг_2022 АО СЭ'!K21+'2-е_полуг_2022 АО СЭ'!K21)/2,5)</f>
        <v>0</v>
      </c>
      <c r="L21" s="61">
        <f>ROUND(('1-е_полуг_2022 АО СЭ'!L21+'2-е_полуг_2022 АО СЭ'!L21)/2,5)</f>
        <v>2.7309399999999999</v>
      </c>
      <c r="M21" s="24"/>
      <c r="N21" s="72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</row>
    <row r="22" spans="1:202" s="27" customFormat="1" ht="26.25" customHeight="1">
      <c r="A22" s="41"/>
      <c r="B22" s="70" t="s">
        <v>22</v>
      </c>
      <c r="C22" s="62">
        <f t="shared" si="5"/>
        <v>47.589457929000005</v>
      </c>
      <c r="D22" s="62">
        <f>D23+D24</f>
        <v>0</v>
      </c>
      <c r="E22" s="62">
        <f t="shared" ref="E22:G22" si="14">E23+E24</f>
        <v>0</v>
      </c>
      <c r="F22" s="62">
        <f t="shared" si="14"/>
        <v>0</v>
      </c>
      <c r="G22" s="62">
        <f t="shared" si="14"/>
        <v>47.589457929000005</v>
      </c>
      <c r="H22" s="62">
        <f t="shared" si="7"/>
        <v>7.9315700000000007</v>
      </c>
      <c r="I22" s="62">
        <v>0</v>
      </c>
      <c r="J22" s="62">
        <v>0</v>
      </c>
      <c r="K22" s="57">
        <f>K23+K24</f>
        <v>0</v>
      </c>
      <c r="L22" s="58">
        <f>L23+L24</f>
        <v>7.9315700000000007</v>
      </c>
      <c r="M22" s="26"/>
      <c r="N22" s="72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</row>
    <row r="23" spans="1:202" s="25" customFormat="1" ht="26.25" customHeight="1">
      <c r="A23" s="42"/>
      <c r="B23" s="71" t="s">
        <v>32</v>
      </c>
      <c r="C23" s="63">
        <f t="shared" si="5"/>
        <v>32.827396669000002</v>
      </c>
      <c r="D23" s="60">
        <f>'1-е_полуг_2022 АО СЭ'!D23+'2-е_полуг_2022 АО СЭ'!D23</f>
        <v>0</v>
      </c>
      <c r="E23" s="60">
        <f>'1-е_полуг_2022 АО СЭ'!E23+'2-е_полуг_2022 АО СЭ'!E23</f>
        <v>0</v>
      </c>
      <c r="F23" s="60">
        <f>'1-е_полуг_2022 АО СЭ'!F23+'2-е_полуг_2022 АО СЭ'!F23</f>
        <v>0</v>
      </c>
      <c r="G23" s="60">
        <f>'1-е_полуг_2022 АО СЭ'!G23+'2-е_полуг_2022 АО СЭ'!G23</f>
        <v>32.827396669000002</v>
      </c>
      <c r="H23" s="63">
        <f t="shared" si="7"/>
        <v>5.4712300000000003</v>
      </c>
      <c r="I23" s="60">
        <f>ROUND(('1-е_полуг_2022 АО СЭ'!I23+'2-е_полуг_2022 АО СЭ'!I23)/2,3)</f>
        <v>0</v>
      </c>
      <c r="J23" s="60">
        <f>ROUND(('1-е_полуг_2022 АО СЭ'!J23+'2-е_полуг_2022 АО СЭ'!J23)/2,3)</f>
        <v>0</v>
      </c>
      <c r="K23" s="60">
        <f>ROUND(('1-е_полуг_2022 АО СЭ'!K23+'2-е_полуг_2022 АО СЭ'!K23)/2,5)</f>
        <v>0</v>
      </c>
      <c r="L23" s="61">
        <f>ROUND(('1-е_полуг_2022 АО СЭ'!L23+'2-е_полуг_2022 АО СЭ'!L23)/2,5)</f>
        <v>5.4712300000000003</v>
      </c>
      <c r="M23" s="24"/>
      <c r="N23" s="72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</row>
    <row r="24" spans="1:202" s="25" customFormat="1" ht="26.25" customHeight="1">
      <c r="A24" s="42"/>
      <c r="B24" s="71" t="s">
        <v>33</v>
      </c>
      <c r="C24" s="63">
        <f t="shared" si="5"/>
        <v>14.762061259999999</v>
      </c>
      <c r="D24" s="60">
        <f>'1-е_полуг_2022 АО СЭ'!D24+'2-е_полуг_2022 АО СЭ'!D24</f>
        <v>0</v>
      </c>
      <c r="E24" s="60">
        <f>'1-е_полуг_2022 АО СЭ'!E24+'2-е_полуг_2022 АО СЭ'!E24</f>
        <v>0</v>
      </c>
      <c r="F24" s="60">
        <f>'1-е_полуг_2022 АО СЭ'!F24+'2-е_полуг_2022 АО СЭ'!F24</f>
        <v>0</v>
      </c>
      <c r="G24" s="60">
        <f>'1-е_полуг_2022 АО СЭ'!G24+'2-е_полуг_2022 АО СЭ'!G24</f>
        <v>14.762061259999999</v>
      </c>
      <c r="H24" s="63">
        <f t="shared" si="7"/>
        <v>2.46034</v>
      </c>
      <c r="I24" s="60">
        <f>ROUND(('1-е_полуг_2022 АО СЭ'!I24+'2-е_полуг_2022 АО СЭ'!I24)/2,3)</f>
        <v>0</v>
      </c>
      <c r="J24" s="60">
        <f>ROUND(('1-е_полуг_2022 АО СЭ'!J24+'2-е_полуг_2022 АО СЭ'!J24)/2,3)</f>
        <v>0</v>
      </c>
      <c r="K24" s="60">
        <f>ROUND(('1-е_полуг_2022 АО СЭ'!K24+'2-е_полуг_2022 АО СЭ'!K24)/2,5)</f>
        <v>0</v>
      </c>
      <c r="L24" s="61">
        <f>ROUND(('1-е_полуг_2022 АО СЭ'!L24+'2-е_полуг_2022 АО СЭ'!L24)/2,5)</f>
        <v>2.46034</v>
      </c>
      <c r="M24" s="24"/>
      <c r="N24" s="72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</row>
    <row r="25" spans="1:202" s="21" customFormat="1" ht="25.5" customHeight="1">
      <c r="A25" s="38" t="s">
        <v>35</v>
      </c>
      <c r="B25" s="43" t="s">
        <v>36</v>
      </c>
      <c r="C25" s="56">
        <f t="shared" ref="C25" si="15">D25+E25+F25+G25</f>
        <v>0.57475867300000005</v>
      </c>
      <c r="D25" s="56">
        <f>D26+D27</f>
        <v>0</v>
      </c>
      <c r="E25" s="56">
        <f>E26+E27</f>
        <v>0</v>
      </c>
      <c r="F25" s="56">
        <f>F26+F27</f>
        <v>0</v>
      </c>
      <c r="G25" s="56">
        <f>G26+G27</f>
        <v>0.57475867300000005</v>
      </c>
      <c r="H25" s="56">
        <f t="shared" ref="H25" si="16">I25+J25+K25+L25</f>
        <v>9.5799999999999996E-2</v>
      </c>
      <c r="I25" s="56">
        <f>I26+I27</f>
        <v>0</v>
      </c>
      <c r="J25" s="56">
        <f>J26+J27</f>
        <v>0</v>
      </c>
      <c r="K25" s="56">
        <f>K26+K27</f>
        <v>0</v>
      </c>
      <c r="L25" s="56">
        <f>L26+L27</f>
        <v>9.5799999999999996E-2</v>
      </c>
      <c r="M25" s="20"/>
      <c r="N25" s="72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</row>
    <row r="26" spans="1:202" s="21" customFormat="1" ht="25.5" customHeight="1">
      <c r="A26" s="41"/>
      <c r="B26" s="40" t="s">
        <v>21</v>
      </c>
      <c r="C26" s="59">
        <f t="shared" si="5"/>
        <v>0.26309084500000002</v>
      </c>
      <c r="D26" s="60">
        <f>'1-е_полуг_2022 АО СЭ'!D26+'2-е_полуг_2022 АО СЭ'!D26</f>
        <v>0</v>
      </c>
      <c r="E26" s="60">
        <f>'1-е_полуг_2022 АО СЭ'!E26+'2-е_полуг_2022 АО СЭ'!E26</f>
        <v>0</v>
      </c>
      <c r="F26" s="60">
        <f>'1-е_полуг_2022 АО СЭ'!F26+'2-е_полуг_2022 АО СЭ'!F26</f>
        <v>0</v>
      </c>
      <c r="G26" s="60">
        <f>'1-е_полуг_2022 АО СЭ'!G26+'2-е_полуг_2022 АО СЭ'!G26</f>
        <v>0.26309084500000002</v>
      </c>
      <c r="H26" s="59">
        <f t="shared" si="7"/>
        <v>4.385E-2</v>
      </c>
      <c r="I26" s="60">
        <f>ROUND(('1-е_полуг_2022 АО СЭ'!I26+'2-е_полуг_2022 АО СЭ'!I26)/2,3)</f>
        <v>0</v>
      </c>
      <c r="J26" s="60">
        <f>ROUND(('1-е_полуг_2022 АО СЭ'!J26+'2-е_полуг_2022 АО СЭ'!J26)/2,3)</f>
        <v>0</v>
      </c>
      <c r="K26" s="60">
        <f>ROUND(('1-е_полуг_2022 АО СЭ'!K26+'2-е_полуг_2022 АО СЭ'!K26)/2,5)</f>
        <v>0</v>
      </c>
      <c r="L26" s="61">
        <f>ROUND(('1-е_полуг_2022 АО СЭ'!L26+'2-е_полуг_2022 АО СЭ'!L26)/2,5)</f>
        <v>4.385E-2</v>
      </c>
      <c r="M26" s="20"/>
      <c r="N26" s="72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</row>
    <row r="27" spans="1:202" s="21" customFormat="1" ht="25.5" customHeight="1">
      <c r="A27" s="41"/>
      <c r="B27" s="40" t="s">
        <v>37</v>
      </c>
      <c r="C27" s="62">
        <f t="shared" si="5"/>
        <v>0.31166782800000004</v>
      </c>
      <c r="D27" s="62">
        <f>D28+D29</f>
        <v>0</v>
      </c>
      <c r="E27" s="62">
        <f t="shared" ref="E27:G27" si="17">E28+E29</f>
        <v>0</v>
      </c>
      <c r="F27" s="62">
        <f t="shared" si="17"/>
        <v>0</v>
      </c>
      <c r="G27" s="62">
        <f t="shared" si="17"/>
        <v>0.31166782800000004</v>
      </c>
      <c r="H27" s="62">
        <f t="shared" si="7"/>
        <v>5.1949999999999996E-2</v>
      </c>
      <c r="I27" s="62">
        <v>0</v>
      </c>
      <c r="J27" s="62">
        <v>0</v>
      </c>
      <c r="K27" s="57">
        <f>K28+K29</f>
        <v>0</v>
      </c>
      <c r="L27" s="58">
        <f>L28+L29</f>
        <v>5.1949999999999996E-2</v>
      </c>
      <c r="M27" s="20"/>
      <c r="N27" s="72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</row>
    <row r="28" spans="1:202" ht="25.5" customHeight="1">
      <c r="A28" s="42"/>
      <c r="B28" s="71" t="s">
        <v>32</v>
      </c>
      <c r="C28" s="63">
        <f t="shared" si="5"/>
        <v>0.185091221</v>
      </c>
      <c r="D28" s="60">
        <f>'1-е_полуг_2022 АО СЭ'!D28+'2-е_полуг_2022 АО СЭ'!D28</f>
        <v>0</v>
      </c>
      <c r="E28" s="60">
        <f>'1-е_полуг_2022 АО СЭ'!E28+'2-е_полуг_2022 АО СЭ'!E28</f>
        <v>0</v>
      </c>
      <c r="F28" s="60">
        <f>'1-е_полуг_2022 АО СЭ'!F28+'2-е_полуг_2022 АО СЭ'!F28</f>
        <v>0</v>
      </c>
      <c r="G28" s="60">
        <f>'1-е_полуг_2022 АО СЭ'!G28+'2-е_полуг_2022 АО СЭ'!G28</f>
        <v>0.185091221</v>
      </c>
      <c r="H28" s="63">
        <f t="shared" si="7"/>
        <v>3.0849999999999999E-2</v>
      </c>
      <c r="I28" s="60">
        <f>ROUND(('1-е_полуг_2022 АО СЭ'!I28+'2-е_полуг_2022 АО СЭ'!I28)/2,3)</f>
        <v>0</v>
      </c>
      <c r="J28" s="60">
        <f>ROUND(('1-е_полуг_2022 АО СЭ'!J28+'2-е_полуг_2022 АО СЭ'!J28)/2,3)</f>
        <v>0</v>
      </c>
      <c r="K28" s="60">
        <f>ROUND(('1-е_полуг_2022 АО СЭ'!K28+'2-е_полуг_2022 АО СЭ'!K28)/2,5)</f>
        <v>0</v>
      </c>
      <c r="L28" s="61">
        <f>ROUND(('1-е_полуг_2022 АО СЭ'!L28+'2-е_полуг_2022 АО СЭ'!L28)/2,5)</f>
        <v>3.0849999999999999E-2</v>
      </c>
      <c r="M28" s="18"/>
      <c r="N28" s="72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</row>
    <row r="29" spans="1:202" s="21" customFormat="1" ht="25.5" customHeight="1">
      <c r="A29" s="42"/>
      <c r="B29" s="71" t="s">
        <v>33</v>
      </c>
      <c r="C29" s="63">
        <f t="shared" si="5"/>
        <v>0.12657660700000001</v>
      </c>
      <c r="D29" s="60">
        <f>'1-е_полуг_2022 АО СЭ'!D29+'2-е_полуг_2022 АО СЭ'!D29</f>
        <v>0</v>
      </c>
      <c r="E29" s="60">
        <f>'1-е_полуг_2022 АО СЭ'!E29+'2-е_полуг_2022 АО СЭ'!E29</f>
        <v>0</v>
      </c>
      <c r="F29" s="60">
        <f>'1-е_полуг_2022 АО СЭ'!F29+'2-е_полуг_2022 АО СЭ'!F29</f>
        <v>0</v>
      </c>
      <c r="G29" s="60">
        <f>'1-е_полуг_2022 АО СЭ'!G29+'2-е_полуг_2022 АО СЭ'!G29</f>
        <v>0.12657660700000001</v>
      </c>
      <c r="H29" s="63">
        <f t="shared" si="7"/>
        <v>2.1100000000000001E-2</v>
      </c>
      <c r="I29" s="60">
        <f>ROUND(('1-е_полуг_2022 АО СЭ'!I29+'2-е_полуг_2022 АО СЭ'!I29)/2,3)</f>
        <v>0</v>
      </c>
      <c r="J29" s="60">
        <f>ROUND(('1-е_полуг_2022 АО СЭ'!J29+'2-е_полуг_2022 АО СЭ'!J29)/2,3)</f>
        <v>0</v>
      </c>
      <c r="K29" s="60">
        <f>ROUND(('1-е_полуг_2022 АО СЭ'!K29+'2-е_полуг_2022 АО СЭ'!K29)/2,5)</f>
        <v>0</v>
      </c>
      <c r="L29" s="61">
        <f>ROUND(('1-е_полуг_2022 АО СЭ'!L29+'2-е_полуг_2022 АО СЭ'!L29)/2,5)</f>
        <v>2.1100000000000001E-2</v>
      </c>
      <c r="M29" s="24"/>
      <c r="N29" s="72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</row>
    <row r="30" spans="1:202" ht="25.5" customHeight="1">
      <c r="A30" s="38" t="s">
        <v>19</v>
      </c>
      <c r="B30" s="43" t="s">
        <v>47</v>
      </c>
      <c r="C30" s="56">
        <f t="shared" si="5"/>
        <v>0</v>
      </c>
      <c r="D30" s="56">
        <f>D31+D32</f>
        <v>0</v>
      </c>
      <c r="E30" s="56">
        <f>E31+E32</f>
        <v>0</v>
      </c>
      <c r="F30" s="56">
        <f>F31+F32</f>
        <v>0</v>
      </c>
      <c r="G30" s="56">
        <f>G31+G32</f>
        <v>0</v>
      </c>
      <c r="H30" s="56">
        <f t="shared" si="7"/>
        <v>0</v>
      </c>
      <c r="I30" s="56">
        <f>I31+I32</f>
        <v>0</v>
      </c>
      <c r="J30" s="56">
        <f>J31+J32</f>
        <v>0</v>
      </c>
      <c r="K30" s="56">
        <f>K31+K32</f>
        <v>0</v>
      </c>
      <c r="L30" s="56">
        <f>L31+L32</f>
        <v>0</v>
      </c>
      <c r="N30" s="73"/>
    </row>
    <row r="31" spans="1:202" ht="25.5" customHeight="1">
      <c r="A31" s="41" t="s">
        <v>38</v>
      </c>
      <c r="B31" s="40" t="s">
        <v>21</v>
      </c>
      <c r="C31" s="59">
        <f>D31+E31+F31+G31</f>
        <v>0</v>
      </c>
      <c r="D31" s="60">
        <f>'1-е_полуг_2022 АО СЭ'!D31+'2-е_полуг_2022 АО СЭ'!D31</f>
        <v>0</v>
      </c>
      <c r="E31" s="60">
        <f>'1-е_полуг_2022 АО СЭ'!E31+'2-е_полуг_2022 АО СЭ'!E31</f>
        <v>0</v>
      </c>
      <c r="F31" s="60">
        <f>'1-е_полуг_2022 АО СЭ'!F31+'2-е_полуг_2022 АО СЭ'!F31</f>
        <v>0</v>
      </c>
      <c r="G31" s="60">
        <f>'1-е_полуг_2022 АО СЭ'!G31+'2-е_полуг_2022 АО СЭ'!G31</f>
        <v>0</v>
      </c>
      <c r="H31" s="59">
        <f t="shared" si="7"/>
        <v>0</v>
      </c>
      <c r="I31" s="60">
        <f>ROUND(('1-е_полуг_2022 АО СЭ'!I31+'2-е_полуг_2022 АО СЭ'!I31)/2,3)</f>
        <v>0</v>
      </c>
      <c r="J31" s="60">
        <f>ROUND(('1-е_полуг_2022 АО СЭ'!J31+'2-е_полуг_2022 АО СЭ'!J31)/2,3)</f>
        <v>0</v>
      </c>
      <c r="K31" s="60">
        <f>ROUND(('1-е_полуг_2022 АО СЭ'!K31+'2-е_полуг_2022 АО СЭ'!K31)/2,5)</f>
        <v>0</v>
      </c>
      <c r="L31" s="61">
        <f>ROUND(('1-е_полуг_2022 АО СЭ'!L31+'2-е_полуг_2022 АО СЭ'!L31)/2,3)</f>
        <v>0</v>
      </c>
    </row>
    <row r="32" spans="1:202" ht="25.5" customHeight="1">
      <c r="A32" s="41" t="s">
        <v>39</v>
      </c>
      <c r="B32" s="40" t="s">
        <v>37</v>
      </c>
      <c r="C32" s="62">
        <f t="shared" si="5"/>
        <v>0</v>
      </c>
      <c r="D32" s="62">
        <f>D33+D34</f>
        <v>0</v>
      </c>
      <c r="E32" s="62">
        <f t="shared" ref="E32:G32" si="18">E33+E34</f>
        <v>0</v>
      </c>
      <c r="F32" s="62">
        <f t="shared" si="18"/>
        <v>0</v>
      </c>
      <c r="G32" s="62">
        <f t="shared" si="18"/>
        <v>0</v>
      </c>
      <c r="H32" s="62">
        <f t="shared" si="7"/>
        <v>0</v>
      </c>
      <c r="I32" s="62">
        <v>0</v>
      </c>
      <c r="J32" s="62">
        <v>0</v>
      </c>
      <c r="K32" s="57">
        <f>K33+K34</f>
        <v>0</v>
      </c>
      <c r="L32" s="57">
        <f>L33+L34</f>
        <v>0</v>
      </c>
    </row>
    <row r="33" spans="1:12" ht="25.5" customHeight="1">
      <c r="A33" s="42"/>
      <c r="B33" s="71" t="s">
        <v>32</v>
      </c>
      <c r="C33" s="63">
        <f t="shared" si="5"/>
        <v>0</v>
      </c>
      <c r="D33" s="60">
        <f>'1-е_полуг_2022 АО СЭ'!D33+'2-е_полуг_2022 АО СЭ'!D33</f>
        <v>0</v>
      </c>
      <c r="E33" s="60">
        <f>'1-е_полуг_2022 АО СЭ'!E33+'2-е_полуг_2022 АО СЭ'!E33</f>
        <v>0</v>
      </c>
      <c r="F33" s="60">
        <f>'1-е_полуг_2022 АО СЭ'!F33+'2-е_полуг_2022 АО СЭ'!F33</f>
        <v>0</v>
      </c>
      <c r="G33" s="60">
        <f>'1-е_полуг_2022 АО СЭ'!G33+'2-е_полуг_2022 АО СЭ'!G33</f>
        <v>0</v>
      </c>
      <c r="H33" s="63">
        <f t="shared" si="7"/>
        <v>0</v>
      </c>
      <c r="I33" s="60">
        <f>ROUND(('1-е_полуг_2022 АО СЭ'!I33+'2-е_полуг_2022 АО СЭ'!I33)/2,3)</f>
        <v>0</v>
      </c>
      <c r="J33" s="60">
        <f>ROUND(('1-е_полуг_2022 АО СЭ'!J33+'2-е_полуг_2022 АО СЭ'!J33)/2,3)</f>
        <v>0</v>
      </c>
      <c r="K33" s="60">
        <f>ROUND(('1-е_полуг_2022 АО СЭ'!K33+'2-е_полуг_2022 АО СЭ'!K33)/2,5)</f>
        <v>0</v>
      </c>
      <c r="L33" s="61">
        <f>ROUND(('1-е_полуг_2022 АО СЭ'!L33+'2-е_полуг_2022 АО СЭ'!L33)/2,5)</f>
        <v>0</v>
      </c>
    </row>
    <row r="34" spans="1:12" ht="25.5" customHeight="1">
      <c r="A34" s="42"/>
      <c r="B34" s="71" t="s">
        <v>33</v>
      </c>
      <c r="C34" s="63">
        <f t="shared" si="5"/>
        <v>0</v>
      </c>
      <c r="D34" s="60">
        <f>'1-е_полуг_2022 АО СЭ'!D34+'2-е_полуг_2022 АО СЭ'!D34</f>
        <v>0</v>
      </c>
      <c r="E34" s="60">
        <f>'1-е_полуг_2022 АО СЭ'!E34+'2-е_полуг_2022 АО СЭ'!E34</f>
        <v>0</v>
      </c>
      <c r="F34" s="60">
        <f>'1-е_полуг_2022 АО СЭ'!F34+'2-е_полуг_2022 АО СЭ'!F34</f>
        <v>0</v>
      </c>
      <c r="G34" s="60">
        <f>'1-е_полуг_2022 АО СЭ'!G34+'2-е_полуг_2022 АО СЭ'!G34</f>
        <v>0</v>
      </c>
      <c r="H34" s="63">
        <f t="shared" si="7"/>
        <v>0</v>
      </c>
      <c r="I34" s="60">
        <f>ROUND(('1-е_полуг_2022 АО СЭ'!I34+'2-е_полуг_2022 АО СЭ'!I34)/2,3)</f>
        <v>0</v>
      </c>
      <c r="J34" s="60">
        <f>ROUND(('1-е_полуг_2022 АО СЭ'!J34+'2-е_полуг_2022 АО СЭ'!J34)/2,3)</f>
        <v>0</v>
      </c>
      <c r="K34" s="60">
        <f>ROUND(('1-е_полуг_2022 АО СЭ'!K34+'2-е_полуг_2022 АО СЭ'!K34)/2,5)</f>
        <v>0</v>
      </c>
      <c r="L34" s="61">
        <f>ROUND(('1-е_полуг_2022 АО СЭ'!L34+'2-е_полуг_2022 АО СЭ'!L34)/2,5)</f>
        <v>0</v>
      </c>
    </row>
    <row r="35" spans="1:12" ht="25.5" customHeight="1">
      <c r="A35" s="28">
        <v>5</v>
      </c>
      <c r="B35" s="29" t="s">
        <v>25</v>
      </c>
      <c r="C35" s="86">
        <f t="shared" si="5"/>
        <v>287.38100040400002</v>
      </c>
      <c r="D35" s="64">
        <f>SUM(D36:D40)</f>
        <v>0</v>
      </c>
      <c r="E35" s="64">
        <f>SUM(E36:E40)</f>
        <v>0</v>
      </c>
      <c r="F35" s="64">
        <f>SUM(F36:F40)</f>
        <v>56.999279156</v>
      </c>
      <c r="G35" s="64">
        <f>SUM(G36:G40)</f>
        <v>230.38172124800002</v>
      </c>
      <c r="H35" s="64">
        <f>I35+J35+K35+L35</f>
        <v>47.897329999999997</v>
      </c>
      <c r="I35" s="64">
        <f>SUM(I36:I40)</f>
        <v>0</v>
      </c>
      <c r="J35" s="64">
        <f>SUM(J36:J40)</f>
        <v>0</v>
      </c>
      <c r="K35" s="64">
        <f>SUM(K36:K40)</f>
        <v>9.5</v>
      </c>
      <c r="L35" s="65">
        <f>SUM(L36:L40)</f>
        <v>38.397329999999997</v>
      </c>
    </row>
    <row r="36" spans="1:12" ht="25.5" customHeight="1">
      <c r="A36" s="17"/>
      <c r="B36" s="68" t="s">
        <v>40</v>
      </c>
      <c r="C36" s="54">
        <f t="shared" ref="C36:C40" si="19">SUM(D36:G36)</f>
        <v>135.82311033799999</v>
      </c>
      <c r="D36" s="54">
        <f>D9</f>
        <v>0</v>
      </c>
      <c r="E36" s="54">
        <f t="shared" ref="E36:G36" si="20">E9</f>
        <v>0</v>
      </c>
      <c r="F36" s="54">
        <f t="shared" si="20"/>
        <v>52.861209156000001</v>
      </c>
      <c r="G36" s="54">
        <f t="shared" si="20"/>
        <v>82.961901182000005</v>
      </c>
      <c r="H36" s="54">
        <f>SUM(I36:L36)</f>
        <v>22.637</v>
      </c>
      <c r="I36" s="54">
        <f>I9</f>
        <v>0</v>
      </c>
      <c r="J36" s="54">
        <f t="shared" ref="J36:L36" si="21">J9</f>
        <v>0</v>
      </c>
      <c r="K36" s="54">
        <f t="shared" si="21"/>
        <v>8.81</v>
      </c>
      <c r="L36" s="54">
        <f>L9</f>
        <v>13.827</v>
      </c>
    </row>
    <row r="37" spans="1:12" ht="25.5" customHeight="1">
      <c r="A37" s="17"/>
      <c r="B37" s="68" t="s">
        <v>41</v>
      </c>
      <c r="C37" s="54">
        <f t="shared" si="19"/>
        <v>0</v>
      </c>
      <c r="D37" s="54">
        <f t="shared" ref="D37:G40" si="22">D10</f>
        <v>0</v>
      </c>
      <c r="E37" s="54">
        <f t="shared" si="22"/>
        <v>0</v>
      </c>
      <c r="F37" s="54">
        <f t="shared" si="22"/>
        <v>0</v>
      </c>
      <c r="G37" s="54">
        <f t="shared" si="22"/>
        <v>0</v>
      </c>
      <c r="H37" s="54">
        <f t="shared" ref="H37:H40" si="23">SUM(I37:L37)</f>
        <v>0</v>
      </c>
      <c r="I37" s="54">
        <f t="shared" ref="I37:L40" si="24">I10</f>
        <v>0</v>
      </c>
      <c r="J37" s="54">
        <f t="shared" si="24"/>
        <v>0</v>
      </c>
      <c r="K37" s="54">
        <f t="shared" si="24"/>
        <v>0</v>
      </c>
      <c r="L37" s="54">
        <f t="shared" si="24"/>
        <v>0</v>
      </c>
    </row>
    <row r="38" spans="1:12" ht="25.5" customHeight="1">
      <c r="A38" s="17"/>
      <c r="B38" s="68" t="s">
        <v>42</v>
      </c>
      <c r="C38" s="54">
        <f t="shared" si="19"/>
        <v>11.02989</v>
      </c>
      <c r="D38" s="54">
        <f t="shared" si="22"/>
        <v>0</v>
      </c>
      <c r="E38" s="54">
        <f t="shared" si="22"/>
        <v>0</v>
      </c>
      <c r="F38" s="54">
        <f t="shared" si="22"/>
        <v>4.1380699999999999</v>
      </c>
      <c r="G38" s="54">
        <f t="shared" si="22"/>
        <v>6.8918200000000001</v>
      </c>
      <c r="H38" s="54">
        <f t="shared" si="23"/>
        <v>1.839</v>
      </c>
      <c r="I38" s="54">
        <f t="shared" si="24"/>
        <v>0</v>
      </c>
      <c r="J38" s="54">
        <f t="shared" si="24"/>
        <v>0</v>
      </c>
      <c r="K38" s="54">
        <f t="shared" si="24"/>
        <v>0.69</v>
      </c>
      <c r="L38" s="54">
        <f t="shared" si="24"/>
        <v>1.149</v>
      </c>
    </row>
    <row r="39" spans="1:12" ht="25.5" customHeight="1">
      <c r="A39" s="17"/>
      <c r="B39" s="68" t="s">
        <v>43</v>
      </c>
      <c r="C39" s="54">
        <f t="shared" si="19"/>
        <v>0</v>
      </c>
      <c r="D39" s="54">
        <f t="shared" si="22"/>
        <v>0</v>
      </c>
      <c r="E39" s="54">
        <f t="shared" si="22"/>
        <v>0</v>
      </c>
      <c r="F39" s="54">
        <f t="shared" si="22"/>
        <v>0</v>
      </c>
      <c r="G39" s="54">
        <f t="shared" si="22"/>
        <v>0</v>
      </c>
      <c r="H39" s="54">
        <f t="shared" si="23"/>
        <v>0</v>
      </c>
      <c r="I39" s="54">
        <f t="shared" si="24"/>
        <v>0</v>
      </c>
      <c r="J39" s="54">
        <f t="shared" si="24"/>
        <v>0</v>
      </c>
      <c r="K39" s="54">
        <f t="shared" si="24"/>
        <v>0</v>
      </c>
      <c r="L39" s="54">
        <f t="shared" si="24"/>
        <v>0</v>
      </c>
    </row>
    <row r="40" spans="1:12" ht="25.5" customHeight="1">
      <c r="A40" s="17"/>
      <c r="B40" s="68" t="s">
        <v>23</v>
      </c>
      <c r="C40" s="54">
        <f t="shared" si="19"/>
        <v>140.528000066</v>
      </c>
      <c r="D40" s="54">
        <f>D13</f>
        <v>0</v>
      </c>
      <c r="E40" s="54">
        <f t="shared" si="22"/>
        <v>0</v>
      </c>
      <c r="F40" s="54">
        <f t="shared" si="22"/>
        <v>0</v>
      </c>
      <c r="G40" s="54">
        <f t="shared" si="22"/>
        <v>140.528000066</v>
      </c>
      <c r="H40" s="54">
        <f t="shared" si="23"/>
        <v>23.421330000000001</v>
      </c>
      <c r="I40" s="54">
        <f t="shared" si="24"/>
        <v>0</v>
      </c>
      <c r="J40" s="54">
        <f t="shared" si="24"/>
        <v>0</v>
      </c>
      <c r="K40" s="54">
        <f t="shared" si="24"/>
        <v>0</v>
      </c>
      <c r="L40" s="55">
        <f t="shared" si="24"/>
        <v>23.421330000000001</v>
      </c>
    </row>
    <row r="41" spans="1:12" ht="25.5" customHeight="1">
      <c r="A41" s="28" t="s">
        <v>24</v>
      </c>
      <c r="B41" s="29" t="s">
        <v>26</v>
      </c>
      <c r="C41" s="64">
        <f>'1-е_полуг_2022 АО СЭ'!C41+'2-е_полуг_2022 АО СЭ'!C41</f>
        <v>55.083249000000002</v>
      </c>
      <c r="D41" s="64">
        <f>'1-е_полуг_2022 АО СЭ'!D41+'2-е_полуг_2022 АО СЭ'!D41</f>
        <v>0</v>
      </c>
      <c r="E41" s="64">
        <f>'1-е_полуг_2022 АО СЭ'!E41+'2-е_полуг_2022 АО СЭ'!E41</f>
        <v>2.7604839999999999</v>
      </c>
      <c r="F41" s="64">
        <f>'1-е_полуг_2022 АО СЭ'!F41+'2-е_полуг_2022 АО СЭ'!F41</f>
        <v>11.724663</v>
      </c>
      <c r="G41" s="64">
        <f>'1-е_полуг_2022 АО СЭ'!G41+'2-е_полуг_2022 АО СЭ'!G41</f>
        <v>40.598101999999997</v>
      </c>
      <c r="H41" s="64">
        <f>('1-е_полуг_2022 АО СЭ'!H41+'2-е_полуг_2022 АО СЭ'!H41)/2</f>
        <v>9.1805415000000004</v>
      </c>
      <c r="I41" s="64">
        <f>'1-е_полуг_2022 АО СЭ'!I41+'2-е_полуг_2022 АО СЭ'!I41</f>
        <v>0</v>
      </c>
      <c r="J41" s="64">
        <f>E41/6000*1000</f>
        <v>0.46008066666666669</v>
      </c>
      <c r="K41" s="64">
        <f>F41/6000*1000</f>
        <v>1.9541104999999999</v>
      </c>
      <c r="L41" s="65">
        <f>G41/6000*1000</f>
        <v>6.7663503333333335</v>
      </c>
    </row>
    <row r="42" spans="1:12" ht="25.5" customHeight="1" thickBot="1">
      <c r="A42" s="45" t="s">
        <v>15</v>
      </c>
      <c r="B42" s="35" t="s">
        <v>27</v>
      </c>
      <c r="C42" s="66">
        <f>C35+C41</f>
        <v>342.46424940400004</v>
      </c>
      <c r="D42" s="66"/>
      <c r="E42" s="66">
        <f>E35+E41</f>
        <v>2.7604839999999999</v>
      </c>
      <c r="F42" s="66">
        <f>F35+F41</f>
        <v>68.723942155999993</v>
      </c>
      <c r="G42" s="66">
        <f>G35+G41</f>
        <v>270.979823248</v>
      </c>
      <c r="H42" s="66">
        <f>H35+H41</f>
        <v>57.077871500000001</v>
      </c>
      <c r="I42" s="66">
        <f>H42-H8-H13-H41</f>
        <v>0</v>
      </c>
      <c r="J42" s="66">
        <f>J35+J41</f>
        <v>0.46008066666666669</v>
      </c>
      <c r="K42" s="66">
        <f>K35+K41</f>
        <v>11.454110500000001</v>
      </c>
      <c r="L42" s="66">
        <f>L35+L41</f>
        <v>45.163680333333332</v>
      </c>
    </row>
    <row r="43" spans="1:12" ht="25.5" customHeight="1">
      <c r="A43" s="5"/>
      <c r="B43" s="5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12" ht="25.5" customHeight="1">
      <c r="A44" s="5"/>
      <c r="B44" s="5"/>
      <c r="C44" s="31"/>
      <c r="D44" s="31"/>
      <c r="E44" s="31"/>
      <c r="F44" s="31"/>
      <c r="G44" s="31"/>
      <c r="H44" s="31"/>
      <c r="I44" s="31"/>
      <c r="J44" s="31"/>
      <c r="K44" s="31"/>
      <c r="L44" s="31"/>
    </row>
    <row r="45" spans="1:12" ht="25.5" customHeight="1">
      <c r="A45" s="5"/>
      <c r="B45" s="5"/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2" ht="25.5" customHeight="1">
      <c r="A46" s="5"/>
      <c r="B46" s="5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 ht="25.5" customHeight="1">
      <c r="A47" s="5"/>
      <c r="B47" s="5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 ht="25.5" customHeight="1">
      <c r="A48" s="5"/>
      <c r="B48" s="5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ht="25.5" customHeight="1">
      <c r="A49" s="5"/>
      <c r="B49" s="73">
        <f>C16+C31</f>
        <v>35.368258905000005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ht="25.5" customHeight="1">
      <c r="A50" s="5"/>
      <c r="B50" s="73">
        <f>C21+C26</f>
        <v>16.648723326000002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ht="25.5" customHeight="1">
      <c r="A51" s="5"/>
      <c r="B51" s="5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ht="25.5" customHeight="1">
      <c r="A52" s="5"/>
      <c r="B52" s="5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ht="25.5" customHeight="1">
      <c r="A53" s="5"/>
      <c r="B53" s="78">
        <f>C18+C33</f>
        <v>27.350773045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ht="25.5" customHeight="1">
      <c r="A54" s="5"/>
      <c r="B54" s="78">
        <f>C19+C34</f>
        <v>13.259119033000001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ht="25.5" customHeight="1">
      <c r="A55" s="5"/>
      <c r="B55" s="5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ht="25.5" customHeight="1">
      <c r="A56" s="5"/>
      <c r="B56" s="78">
        <f>C23+C28</f>
        <v>33.012487890000003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ht="25.5" customHeight="1">
      <c r="A57" s="5"/>
      <c r="B57" s="78">
        <f>C24+C29</f>
        <v>14.888637867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ht="25.5" customHeight="1">
      <c r="A58" s="5"/>
      <c r="B58" s="5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 ht="25.5" customHeight="1">
      <c r="A59" s="5"/>
      <c r="B59" s="73">
        <f>B49+B50+B53+B54+B56+B57</f>
        <v>140.528000066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ht="25.5" customHeight="1">
      <c r="A60" s="5"/>
      <c r="B60" s="5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 ht="25.5" customHeight="1">
      <c r="A61" s="5"/>
      <c r="B61" s="5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ht="25.5" customHeight="1">
      <c r="A62" s="5"/>
      <c r="B62" s="5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2" ht="25.5" customHeight="1">
      <c r="A63" s="5"/>
      <c r="B63" s="5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spans="1:12" ht="25.5" customHeight="1">
      <c r="A64" s="5"/>
      <c r="B64" s="5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spans="1:12" ht="25.5" customHeight="1">
      <c r="A65" s="5"/>
      <c r="B65" s="5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 ht="25.5" customHeight="1">
      <c r="A66" s="5"/>
      <c r="B66" s="5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2" ht="25.5" customHeight="1">
      <c r="A67" s="5"/>
      <c r="B67" s="5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1:12" ht="25.5" customHeight="1">
      <c r="A68" s="5"/>
      <c r="B68" s="5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1:12" ht="25.5" customHeight="1">
      <c r="A69" s="5"/>
      <c r="B69" s="5"/>
      <c r="C69" s="31"/>
      <c r="D69" s="31"/>
      <c r="E69" s="31"/>
      <c r="F69" s="31"/>
      <c r="G69" s="31"/>
      <c r="H69" s="31"/>
      <c r="I69" s="31"/>
      <c r="J69" s="31"/>
      <c r="K69" s="31"/>
      <c r="L69" s="31"/>
    </row>
    <row r="70" spans="1:12" ht="25.5" customHeight="1">
      <c r="A70" s="5"/>
      <c r="B70" s="5"/>
      <c r="C70" s="31"/>
      <c r="D70" s="31"/>
      <c r="E70" s="31"/>
      <c r="F70" s="31"/>
      <c r="G70" s="31"/>
      <c r="H70" s="31"/>
      <c r="I70" s="31"/>
      <c r="J70" s="31"/>
      <c r="K70" s="31"/>
      <c r="L70" s="31"/>
    </row>
    <row r="71" spans="1:12" ht="25.5" customHeight="1">
      <c r="A71" s="5"/>
      <c r="B71" s="5"/>
      <c r="C71" s="31"/>
      <c r="D71" s="31"/>
      <c r="E71" s="31"/>
      <c r="F71" s="31"/>
      <c r="G71" s="31"/>
      <c r="H71" s="31"/>
      <c r="I71" s="31"/>
      <c r="J71" s="31"/>
      <c r="K71" s="31"/>
      <c r="L71" s="31"/>
    </row>
    <row r="72" spans="1:12" ht="25.5" customHeight="1">
      <c r="A72" s="5"/>
      <c r="B72" s="5"/>
      <c r="C72" s="31"/>
      <c r="D72" s="31"/>
      <c r="E72" s="31"/>
      <c r="F72" s="31"/>
      <c r="G72" s="31"/>
      <c r="H72" s="31"/>
      <c r="I72" s="31"/>
      <c r="J72" s="31"/>
      <c r="K72" s="31"/>
      <c r="L72" s="31"/>
    </row>
    <row r="73" spans="1:12" ht="25.5" customHeight="1">
      <c r="A73" s="5"/>
      <c r="B73" s="5"/>
      <c r="C73" s="31"/>
      <c r="D73" s="31"/>
      <c r="E73" s="31"/>
      <c r="F73" s="31"/>
      <c r="G73" s="31"/>
      <c r="H73" s="31"/>
      <c r="I73" s="31"/>
      <c r="J73" s="31"/>
      <c r="K73" s="31"/>
      <c r="L73" s="31"/>
    </row>
    <row r="74" spans="1:12" ht="25.5" customHeight="1">
      <c r="A74" s="5"/>
      <c r="B74" s="5"/>
      <c r="C74" s="31"/>
      <c r="D74" s="31"/>
      <c r="E74" s="31"/>
      <c r="F74" s="31"/>
      <c r="G74" s="31"/>
      <c r="H74" s="31"/>
      <c r="I74" s="31"/>
      <c r="J74" s="31"/>
      <c r="K74" s="31"/>
      <c r="L74" s="31"/>
    </row>
    <row r="75" spans="1:12" ht="25.5" customHeight="1">
      <c r="A75" s="5"/>
      <c r="B75" s="5"/>
      <c r="C75" s="31"/>
      <c r="D75" s="31"/>
      <c r="E75" s="31"/>
      <c r="F75" s="31"/>
      <c r="G75" s="31"/>
      <c r="H75" s="31"/>
      <c r="I75" s="31"/>
      <c r="J75" s="31"/>
      <c r="K75" s="31"/>
      <c r="L75" s="31"/>
    </row>
    <row r="76" spans="1:12" ht="25.5" customHeight="1">
      <c r="A76" s="5"/>
      <c r="B76" s="5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ht="25.5" customHeight="1">
      <c r="A77" s="5"/>
      <c r="B77" s="5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1:12" ht="25.5" customHeight="1">
      <c r="A78" s="5"/>
      <c r="B78" s="5"/>
      <c r="C78" s="31"/>
      <c r="D78" s="31"/>
      <c r="E78" s="31"/>
      <c r="F78" s="31"/>
      <c r="G78" s="31"/>
      <c r="H78" s="31"/>
      <c r="I78" s="31"/>
      <c r="J78" s="31"/>
      <c r="K78" s="31"/>
      <c r="L78" s="31"/>
    </row>
    <row r="79" spans="1:12" ht="25.5" customHeight="1">
      <c r="A79" s="5"/>
      <c r="B79" s="5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1:12" ht="25.5" customHeight="1">
      <c r="A80" s="5"/>
      <c r="B80" s="5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12" ht="25.5" customHeight="1">
      <c r="A81" s="5"/>
      <c r="B81" s="5"/>
      <c r="C81" s="31"/>
      <c r="D81" s="31"/>
      <c r="E81" s="31"/>
      <c r="F81" s="31"/>
      <c r="G81" s="31"/>
      <c r="H81" s="31"/>
      <c r="I81" s="31"/>
      <c r="J81" s="31"/>
      <c r="K81" s="31"/>
      <c r="L81" s="31"/>
    </row>
    <row r="82" spans="1:12" ht="25.5" customHeight="1">
      <c r="A82" s="5"/>
      <c r="B82" s="5"/>
      <c r="C82" s="31"/>
      <c r="D82" s="31"/>
      <c r="E82" s="31"/>
      <c r="F82" s="31"/>
      <c r="G82" s="31"/>
      <c r="H82" s="31"/>
      <c r="I82" s="31"/>
      <c r="J82" s="31"/>
      <c r="K82" s="31"/>
      <c r="L82" s="31"/>
    </row>
    <row r="83" spans="1:12" ht="25.5" customHeight="1">
      <c r="A83" s="5"/>
      <c r="B83" s="5"/>
      <c r="C83" s="31"/>
      <c r="D83" s="31"/>
      <c r="E83" s="31"/>
      <c r="F83" s="31"/>
      <c r="G83" s="31"/>
      <c r="H83" s="31"/>
      <c r="I83" s="31"/>
      <c r="J83" s="31"/>
      <c r="K83" s="31"/>
      <c r="L83" s="31"/>
    </row>
    <row r="84" spans="1:12" ht="25.5" customHeight="1">
      <c r="A84" s="5"/>
      <c r="B84" s="5"/>
      <c r="C84" s="31"/>
      <c r="D84" s="31"/>
      <c r="E84" s="31"/>
      <c r="F84" s="31"/>
      <c r="G84" s="31"/>
      <c r="H84" s="31"/>
      <c r="I84" s="31"/>
      <c r="J84" s="31"/>
      <c r="K84" s="31"/>
      <c r="L84" s="31"/>
    </row>
    <row r="85" spans="1:12" ht="25.5" customHeight="1">
      <c r="A85" s="5"/>
      <c r="B85" s="5"/>
      <c r="C85" s="31"/>
      <c r="D85" s="31"/>
      <c r="E85" s="31"/>
      <c r="F85" s="31"/>
      <c r="G85" s="31"/>
      <c r="H85" s="31"/>
      <c r="I85" s="31"/>
      <c r="J85" s="31"/>
      <c r="K85" s="31"/>
      <c r="L85" s="31"/>
    </row>
    <row r="86" spans="1:12" ht="25.5" customHeight="1">
      <c r="A86" s="5"/>
      <c r="B86" s="5"/>
      <c r="C86" s="31"/>
      <c r="D86" s="31"/>
      <c r="E86" s="31"/>
      <c r="F86" s="31"/>
      <c r="G86" s="31"/>
      <c r="H86" s="31"/>
      <c r="I86" s="31"/>
      <c r="J86" s="31"/>
      <c r="K86" s="31"/>
      <c r="L86" s="31"/>
    </row>
    <row r="87" spans="1:12" ht="25.5" customHeight="1">
      <c r="A87" s="5"/>
      <c r="B87" s="5"/>
      <c r="C87" s="31"/>
      <c r="D87" s="31"/>
      <c r="E87" s="31"/>
      <c r="F87" s="31"/>
      <c r="G87" s="31"/>
      <c r="H87" s="31"/>
      <c r="I87" s="31"/>
      <c r="J87" s="31"/>
      <c r="K87" s="31"/>
      <c r="L87" s="31"/>
    </row>
    <row r="88" spans="1:12" ht="25.5" customHeight="1">
      <c r="A88" s="5"/>
      <c r="B88" s="5"/>
      <c r="C88" s="31"/>
      <c r="D88" s="31"/>
      <c r="E88" s="31"/>
      <c r="F88" s="31"/>
      <c r="G88" s="31"/>
      <c r="H88" s="31"/>
      <c r="I88" s="31"/>
      <c r="J88" s="31"/>
      <c r="K88" s="31"/>
      <c r="L88" s="31"/>
    </row>
    <row r="89" spans="1:12" ht="25.5" customHeight="1">
      <c r="A89" s="5"/>
      <c r="B89" s="5"/>
      <c r="C89" s="31"/>
      <c r="D89" s="31"/>
      <c r="E89" s="31"/>
      <c r="F89" s="31"/>
      <c r="G89" s="31"/>
      <c r="H89" s="31"/>
      <c r="I89" s="31"/>
      <c r="J89" s="31"/>
      <c r="K89" s="31"/>
      <c r="L89" s="31"/>
    </row>
    <row r="90" spans="1:12" ht="25.5" customHeight="1">
      <c r="A90" s="5"/>
      <c r="B90" s="5"/>
      <c r="C90" s="31"/>
      <c r="D90" s="31"/>
      <c r="E90" s="31"/>
      <c r="F90" s="31"/>
      <c r="G90" s="31"/>
      <c r="H90" s="31"/>
      <c r="I90" s="31"/>
      <c r="J90" s="31"/>
      <c r="K90" s="31"/>
      <c r="L90" s="31"/>
    </row>
    <row r="91" spans="1:12" ht="25.5" customHeight="1">
      <c r="A91" s="5"/>
      <c r="B91" s="5"/>
      <c r="C91" s="31"/>
      <c r="D91" s="31"/>
      <c r="E91" s="31"/>
      <c r="F91" s="31"/>
      <c r="G91" s="31"/>
      <c r="H91" s="31"/>
      <c r="I91" s="31"/>
      <c r="J91" s="31"/>
      <c r="K91" s="31"/>
      <c r="L91" s="31"/>
    </row>
    <row r="92" spans="1:12" ht="25.5" customHeight="1">
      <c r="A92" s="5"/>
      <c r="B92" s="5"/>
      <c r="C92" s="31"/>
      <c r="D92" s="31"/>
      <c r="E92" s="31"/>
      <c r="F92" s="31"/>
      <c r="G92" s="31"/>
      <c r="H92" s="31"/>
      <c r="I92" s="31"/>
      <c r="J92" s="31"/>
      <c r="K92" s="31"/>
      <c r="L92" s="31"/>
    </row>
    <row r="93" spans="1:12" ht="25.5" customHeight="1">
      <c r="A93" s="5"/>
      <c r="B93" s="5"/>
      <c r="C93" s="31"/>
      <c r="D93" s="31"/>
      <c r="E93" s="31"/>
      <c r="F93" s="31"/>
      <c r="G93" s="31"/>
      <c r="H93" s="31"/>
      <c r="I93" s="31"/>
      <c r="J93" s="31"/>
      <c r="K93" s="31"/>
      <c r="L93" s="31"/>
    </row>
    <row r="94" spans="1:12" ht="25.5" customHeight="1">
      <c r="A94" s="5"/>
      <c r="B94" s="5"/>
      <c r="C94" s="31"/>
      <c r="D94" s="31"/>
      <c r="E94" s="31"/>
      <c r="F94" s="31"/>
      <c r="G94" s="31"/>
      <c r="H94" s="31"/>
      <c r="I94" s="31"/>
      <c r="J94" s="31"/>
      <c r="K94" s="31"/>
      <c r="L94" s="31"/>
    </row>
    <row r="95" spans="1:12" ht="25.5" customHeight="1">
      <c r="A95" s="5"/>
      <c r="B95" s="5"/>
      <c r="C95" s="31"/>
      <c r="D95" s="31"/>
      <c r="E95" s="31"/>
      <c r="F95" s="31"/>
      <c r="G95" s="31"/>
      <c r="H95" s="31"/>
      <c r="I95" s="31"/>
      <c r="J95" s="31"/>
      <c r="K95" s="31"/>
      <c r="L95" s="31"/>
    </row>
    <row r="96" spans="1:12" ht="25.5" customHeight="1">
      <c r="A96" s="5"/>
      <c r="B96" s="5"/>
      <c r="C96" s="31"/>
      <c r="D96" s="31"/>
      <c r="E96" s="31"/>
      <c r="F96" s="31"/>
      <c r="G96" s="31"/>
      <c r="H96" s="31"/>
      <c r="I96" s="31"/>
      <c r="J96" s="31"/>
      <c r="K96" s="31"/>
      <c r="L96" s="31"/>
    </row>
    <row r="97" spans="1:12" ht="25.5" customHeight="1">
      <c r="A97" s="5"/>
      <c r="B97" s="5"/>
      <c r="C97" s="31"/>
      <c r="D97" s="31"/>
      <c r="E97" s="31"/>
      <c r="F97" s="31"/>
      <c r="G97" s="31"/>
      <c r="H97" s="31"/>
      <c r="I97" s="31"/>
      <c r="J97" s="31"/>
      <c r="K97" s="31"/>
      <c r="L97" s="31"/>
    </row>
    <row r="98" spans="1:12" ht="25.5" customHeight="1">
      <c r="A98" s="5"/>
      <c r="B98" s="5"/>
      <c r="C98" s="31"/>
      <c r="D98" s="31"/>
      <c r="E98" s="31"/>
      <c r="F98" s="31"/>
      <c r="G98" s="31"/>
      <c r="H98" s="31"/>
      <c r="I98" s="31"/>
      <c r="J98" s="31"/>
      <c r="K98" s="31"/>
      <c r="L98" s="31"/>
    </row>
    <row r="99" spans="1:12" ht="25.5" customHeight="1">
      <c r="A99" s="5"/>
      <c r="B99" s="5"/>
      <c r="C99" s="31"/>
      <c r="D99" s="31"/>
      <c r="E99" s="31"/>
      <c r="F99" s="31"/>
      <c r="G99" s="31"/>
      <c r="H99" s="31"/>
      <c r="I99" s="31"/>
      <c r="J99" s="31"/>
      <c r="K99" s="31"/>
      <c r="L99" s="31"/>
    </row>
    <row r="100" spans="1:12" ht="25.5" customHeight="1">
      <c r="A100" s="5"/>
      <c r="B100" s="5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2" ht="25.5" customHeight="1">
      <c r="A101" s="5"/>
      <c r="B101" s="5"/>
      <c r="C101" s="31"/>
      <c r="D101" s="31"/>
      <c r="E101" s="31"/>
      <c r="F101" s="31"/>
      <c r="G101" s="31"/>
      <c r="H101" s="31"/>
      <c r="I101" s="31"/>
      <c r="J101" s="31"/>
      <c r="K101" s="31"/>
      <c r="L101" s="31"/>
    </row>
    <row r="102" spans="1:12" ht="25.5" customHeight="1">
      <c r="A102" s="5"/>
      <c r="B102" s="5"/>
      <c r="C102" s="31"/>
      <c r="D102" s="31"/>
      <c r="E102" s="31"/>
      <c r="F102" s="31"/>
      <c r="G102" s="31"/>
      <c r="H102" s="31"/>
      <c r="I102" s="31"/>
      <c r="J102" s="31"/>
      <c r="K102" s="31"/>
      <c r="L102" s="31"/>
    </row>
    <row r="103" spans="1:12" ht="25.5" customHeight="1">
      <c r="A103" s="5"/>
      <c r="B103" s="5"/>
      <c r="C103" s="31"/>
      <c r="D103" s="31"/>
      <c r="E103" s="31"/>
      <c r="F103" s="31"/>
      <c r="G103" s="31"/>
      <c r="H103" s="31"/>
      <c r="I103" s="31"/>
      <c r="J103" s="31"/>
      <c r="K103" s="31"/>
      <c r="L103" s="31"/>
    </row>
    <row r="104" spans="1:12" ht="25.5" customHeight="1">
      <c r="A104" s="5"/>
      <c r="B104" s="5"/>
      <c r="C104" s="31"/>
      <c r="D104" s="31"/>
      <c r="E104" s="31"/>
      <c r="F104" s="31"/>
      <c r="G104" s="31"/>
      <c r="H104" s="31"/>
      <c r="I104" s="31"/>
      <c r="J104" s="31"/>
      <c r="K104" s="31"/>
      <c r="L104" s="31"/>
    </row>
    <row r="105" spans="1:12" ht="25.5" customHeight="1">
      <c r="A105" s="5"/>
      <c r="B105" s="5"/>
      <c r="C105" s="31"/>
      <c r="D105" s="31"/>
      <c r="E105" s="31"/>
      <c r="F105" s="31"/>
      <c r="G105" s="31"/>
      <c r="H105" s="31"/>
      <c r="I105" s="31"/>
      <c r="J105" s="31"/>
      <c r="K105" s="31"/>
      <c r="L105" s="31"/>
    </row>
    <row r="106" spans="1:12" ht="25.5" customHeight="1">
      <c r="A106" s="5"/>
      <c r="B106" s="5"/>
      <c r="C106" s="31"/>
      <c r="D106" s="31"/>
      <c r="E106" s="31"/>
      <c r="F106" s="31"/>
      <c r="G106" s="31"/>
      <c r="H106" s="31"/>
      <c r="I106" s="31"/>
      <c r="J106" s="31"/>
      <c r="K106" s="31"/>
      <c r="L106" s="31"/>
    </row>
    <row r="107" spans="1:12" ht="25.5" customHeight="1">
      <c r="A107" s="5"/>
      <c r="B107" s="5"/>
      <c r="C107" s="31"/>
      <c r="D107" s="31"/>
      <c r="E107" s="31"/>
      <c r="F107" s="31"/>
      <c r="G107" s="31"/>
      <c r="H107" s="31"/>
      <c r="I107" s="31"/>
      <c r="J107" s="31"/>
      <c r="K107" s="31"/>
      <c r="L107" s="31"/>
    </row>
    <row r="108" spans="1:12" ht="25.5" customHeight="1">
      <c r="A108" s="5"/>
      <c r="B108" s="5"/>
      <c r="C108" s="31"/>
      <c r="D108" s="31"/>
      <c r="E108" s="31"/>
      <c r="F108" s="31"/>
      <c r="G108" s="31"/>
      <c r="H108" s="31"/>
      <c r="I108" s="31"/>
      <c r="J108" s="31"/>
      <c r="K108" s="31"/>
      <c r="L108" s="31"/>
    </row>
    <row r="109" spans="1:12" ht="25.5" customHeight="1">
      <c r="A109" s="5"/>
      <c r="B109" s="5"/>
      <c r="C109" s="31"/>
      <c r="D109" s="31"/>
      <c r="E109" s="31"/>
      <c r="F109" s="31"/>
      <c r="G109" s="31"/>
      <c r="H109" s="31"/>
      <c r="I109" s="31"/>
      <c r="J109" s="31"/>
      <c r="K109" s="31"/>
      <c r="L109" s="31"/>
    </row>
    <row r="110" spans="1:12" ht="25.5" customHeight="1">
      <c r="A110" s="5"/>
      <c r="B110" s="5"/>
      <c r="C110" s="31"/>
      <c r="D110" s="31"/>
      <c r="E110" s="31"/>
      <c r="F110" s="31"/>
      <c r="G110" s="31"/>
      <c r="H110" s="31"/>
      <c r="I110" s="31"/>
      <c r="J110" s="31"/>
      <c r="K110" s="31"/>
      <c r="L110" s="31"/>
    </row>
    <row r="111" spans="1:12" ht="25.5" customHeight="1">
      <c r="A111" s="5"/>
      <c r="B111" s="5"/>
      <c r="C111" s="31"/>
      <c r="D111" s="31"/>
      <c r="E111" s="31"/>
      <c r="F111" s="31"/>
      <c r="G111" s="31"/>
      <c r="H111" s="31"/>
      <c r="I111" s="31"/>
      <c r="J111" s="31"/>
      <c r="K111" s="31"/>
      <c r="L111" s="31"/>
    </row>
    <row r="112" spans="1:12" ht="25.5" customHeight="1">
      <c r="A112" s="5"/>
      <c r="B112" s="5"/>
      <c r="C112" s="31"/>
      <c r="D112" s="31"/>
      <c r="E112" s="31"/>
      <c r="F112" s="31"/>
      <c r="G112" s="31"/>
      <c r="H112" s="31"/>
      <c r="I112" s="31"/>
      <c r="J112" s="31"/>
      <c r="K112" s="31"/>
      <c r="L112" s="31"/>
    </row>
    <row r="113" spans="1:12" ht="25.5" customHeight="1">
      <c r="A113" s="5"/>
      <c r="B113" s="5"/>
      <c r="C113" s="31"/>
      <c r="D113" s="31"/>
      <c r="E113" s="31"/>
      <c r="F113" s="31"/>
      <c r="G113" s="31"/>
      <c r="H113" s="31"/>
      <c r="I113" s="31"/>
      <c r="J113" s="31"/>
      <c r="K113" s="31"/>
      <c r="L113" s="31"/>
    </row>
    <row r="114" spans="1:12" ht="25.5" customHeight="1">
      <c r="A114" s="5"/>
      <c r="B114" s="5"/>
      <c r="C114" s="31"/>
      <c r="D114" s="31"/>
      <c r="E114" s="31"/>
      <c r="F114" s="31"/>
      <c r="G114" s="31"/>
      <c r="H114" s="31"/>
      <c r="I114" s="31"/>
      <c r="J114" s="31"/>
      <c r="K114" s="31"/>
      <c r="L114" s="31"/>
    </row>
    <row r="115" spans="1:12" ht="25.5" customHeight="1">
      <c r="A115" s="5"/>
      <c r="B115" s="5"/>
      <c r="C115" s="31"/>
      <c r="D115" s="31"/>
      <c r="E115" s="31"/>
      <c r="F115" s="31"/>
      <c r="G115" s="31"/>
      <c r="H115" s="31"/>
      <c r="I115" s="31"/>
      <c r="J115" s="31"/>
      <c r="K115" s="31"/>
      <c r="L115" s="31"/>
    </row>
    <row r="116" spans="1:12" ht="25.5" customHeight="1">
      <c r="A116" s="5"/>
      <c r="B116" s="5"/>
      <c r="C116" s="31"/>
      <c r="D116" s="31"/>
      <c r="E116" s="31"/>
      <c r="F116" s="31"/>
      <c r="G116" s="31"/>
      <c r="H116" s="31"/>
      <c r="I116" s="31"/>
      <c r="J116" s="31"/>
      <c r="K116" s="31"/>
      <c r="L116" s="31"/>
    </row>
    <row r="117" spans="1:12" ht="25.5" customHeight="1">
      <c r="A117" s="5"/>
      <c r="B117" s="5"/>
      <c r="C117" s="31"/>
      <c r="D117" s="31"/>
      <c r="E117" s="31"/>
      <c r="F117" s="31"/>
      <c r="G117" s="31"/>
      <c r="H117" s="31"/>
      <c r="I117" s="31"/>
      <c r="J117" s="31"/>
      <c r="K117" s="31"/>
      <c r="L117" s="31"/>
    </row>
    <row r="118" spans="1:12" ht="25.5" customHeight="1">
      <c r="A118" s="5"/>
      <c r="B118" s="5"/>
      <c r="C118" s="31"/>
      <c r="D118" s="31"/>
      <c r="E118" s="31"/>
      <c r="F118" s="31"/>
      <c r="G118" s="31"/>
      <c r="H118" s="31"/>
      <c r="I118" s="31"/>
      <c r="J118" s="31"/>
      <c r="K118" s="31"/>
      <c r="L118" s="31"/>
    </row>
    <row r="119" spans="1:12" ht="25.5" customHeight="1">
      <c r="A119" s="5"/>
      <c r="B119" s="5"/>
      <c r="C119" s="31"/>
      <c r="D119" s="31"/>
      <c r="E119" s="31"/>
      <c r="F119" s="31"/>
      <c r="G119" s="31"/>
      <c r="H119" s="31"/>
      <c r="I119" s="31"/>
      <c r="J119" s="31"/>
      <c r="K119" s="31"/>
      <c r="L119" s="31"/>
    </row>
    <row r="120" spans="1:12" ht="25.5" customHeight="1">
      <c r="A120" s="5"/>
      <c r="B120" s="5"/>
      <c r="C120" s="31"/>
      <c r="D120" s="31"/>
      <c r="E120" s="31"/>
      <c r="F120" s="31"/>
      <c r="G120" s="31"/>
      <c r="H120" s="31"/>
      <c r="I120" s="31"/>
      <c r="J120" s="31"/>
      <c r="K120" s="31"/>
      <c r="L120" s="31"/>
    </row>
    <row r="121" spans="1:12" ht="25.5" customHeight="1">
      <c r="A121" s="5"/>
      <c r="B121" s="5"/>
      <c r="C121" s="31"/>
      <c r="D121" s="31"/>
      <c r="E121" s="31"/>
      <c r="F121" s="31"/>
      <c r="G121" s="31"/>
      <c r="H121" s="31"/>
      <c r="I121" s="31"/>
      <c r="J121" s="31"/>
      <c r="K121" s="31"/>
      <c r="L121" s="31"/>
    </row>
    <row r="122" spans="1:12" ht="25.5" customHeight="1">
      <c r="A122" s="5"/>
      <c r="B122" s="5"/>
      <c r="C122" s="31"/>
      <c r="D122" s="31"/>
      <c r="E122" s="31"/>
      <c r="F122" s="31"/>
      <c r="G122" s="31"/>
      <c r="H122" s="31"/>
      <c r="I122" s="31"/>
      <c r="J122" s="31"/>
      <c r="K122" s="31"/>
      <c r="L122" s="31"/>
    </row>
    <row r="123" spans="1:12" ht="25.5" customHeight="1">
      <c r="A123" s="5"/>
      <c r="B123" s="5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2" ht="25.5" customHeight="1">
      <c r="A124" s="5"/>
      <c r="B124" s="5"/>
      <c r="C124" s="31"/>
      <c r="D124" s="31"/>
      <c r="E124" s="31"/>
      <c r="F124" s="31"/>
      <c r="G124" s="31"/>
      <c r="H124" s="31"/>
      <c r="I124" s="31"/>
      <c r="J124" s="31"/>
      <c r="K124" s="31"/>
      <c r="L124" s="31"/>
    </row>
    <row r="125" spans="1:12" ht="25.5" customHeight="1">
      <c r="A125" s="5"/>
      <c r="B125" s="5"/>
      <c r="C125" s="31"/>
      <c r="D125" s="31"/>
      <c r="E125" s="31"/>
      <c r="F125" s="31"/>
      <c r="G125" s="31"/>
      <c r="H125" s="31"/>
      <c r="I125" s="31"/>
      <c r="J125" s="31"/>
      <c r="K125" s="31"/>
      <c r="L125" s="31"/>
    </row>
    <row r="126" spans="1:12" ht="25.5" customHeight="1">
      <c r="A126" s="5"/>
      <c r="B126" s="5"/>
      <c r="C126" s="31"/>
      <c r="D126" s="31"/>
      <c r="E126" s="31"/>
      <c r="F126" s="31"/>
      <c r="G126" s="31"/>
      <c r="H126" s="31"/>
      <c r="I126" s="31"/>
      <c r="J126" s="31"/>
      <c r="K126" s="31"/>
      <c r="L126" s="31"/>
    </row>
    <row r="127" spans="1:12" ht="25.5" customHeight="1">
      <c r="A127" s="5"/>
      <c r="B127" s="5"/>
      <c r="C127" s="31"/>
      <c r="D127" s="31"/>
      <c r="E127" s="31"/>
      <c r="F127" s="31"/>
      <c r="G127" s="31"/>
      <c r="H127" s="31"/>
      <c r="I127" s="31"/>
      <c r="J127" s="31"/>
      <c r="K127" s="31"/>
      <c r="L127" s="31"/>
    </row>
    <row r="128" spans="1:12" ht="25.5" customHeight="1">
      <c r="A128" s="5"/>
      <c r="B128" s="5"/>
      <c r="C128" s="31"/>
      <c r="D128" s="31"/>
      <c r="E128" s="31"/>
      <c r="F128" s="31"/>
      <c r="G128" s="31"/>
      <c r="H128" s="31"/>
      <c r="I128" s="31"/>
      <c r="J128" s="31"/>
      <c r="K128" s="31"/>
      <c r="L128" s="31"/>
    </row>
    <row r="129" spans="1:12" ht="25.5" customHeight="1">
      <c r="A129" s="5"/>
      <c r="B129" s="5"/>
      <c r="C129" s="31"/>
      <c r="D129" s="31"/>
      <c r="E129" s="31"/>
      <c r="F129" s="31"/>
      <c r="G129" s="31"/>
      <c r="H129" s="31"/>
      <c r="I129" s="31"/>
      <c r="J129" s="31"/>
      <c r="K129" s="31"/>
      <c r="L129" s="31"/>
    </row>
    <row r="130" spans="1:12" ht="25.5" customHeight="1">
      <c r="A130" s="5"/>
      <c r="B130" s="5"/>
      <c r="C130" s="31"/>
      <c r="D130" s="31"/>
      <c r="E130" s="31"/>
      <c r="F130" s="31"/>
      <c r="G130" s="31"/>
      <c r="H130" s="31"/>
      <c r="I130" s="31"/>
      <c r="J130" s="31"/>
      <c r="K130" s="31"/>
      <c r="L130" s="31"/>
    </row>
    <row r="131" spans="1:12" ht="25.5" customHeight="1">
      <c r="A131" s="5"/>
      <c r="B131" s="5"/>
      <c r="C131" s="31"/>
      <c r="D131" s="31"/>
      <c r="E131" s="31"/>
      <c r="F131" s="31"/>
      <c r="G131" s="31"/>
      <c r="H131" s="31"/>
      <c r="I131" s="31"/>
      <c r="J131" s="31"/>
      <c r="K131" s="31"/>
      <c r="L131" s="31"/>
    </row>
    <row r="132" spans="1:12" ht="25.5" customHeight="1">
      <c r="A132" s="5"/>
      <c r="B132" s="5"/>
      <c r="C132" s="31"/>
      <c r="D132" s="31"/>
      <c r="E132" s="31"/>
      <c r="F132" s="31"/>
      <c r="G132" s="31"/>
      <c r="H132" s="31"/>
      <c r="I132" s="31"/>
      <c r="J132" s="31"/>
      <c r="K132" s="31"/>
      <c r="L132" s="31"/>
    </row>
    <row r="133" spans="1:12" ht="25.5" customHeight="1">
      <c r="A133" s="5"/>
      <c r="B133" s="5"/>
      <c r="C133" s="31"/>
      <c r="D133" s="31"/>
      <c r="E133" s="31"/>
      <c r="F133" s="31"/>
      <c r="G133" s="31"/>
      <c r="H133" s="31"/>
      <c r="I133" s="31"/>
      <c r="J133" s="31"/>
      <c r="K133" s="31"/>
      <c r="L133" s="31"/>
    </row>
    <row r="134" spans="1:12" ht="25.5" customHeight="1">
      <c r="A134" s="5"/>
      <c r="B134" s="5"/>
      <c r="C134" s="31"/>
      <c r="D134" s="31"/>
      <c r="E134" s="31"/>
      <c r="F134" s="31"/>
      <c r="G134" s="31"/>
      <c r="H134" s="31"/>
      <c r="I134" s="31"/>
      <c r="J134" s="31"/>
      <c r="K134" s="31"/>
      <c r="L134" s="31"/>
    </row>
    <row r="135" spans="1:12" ht="25.5" customHeight="1">
      <c r="A135" s="5"/>
      <c r="B135" s="5"/>
      <c r="C135" s="31"/>
      <c r="D135" s="31"/>
      <c r="E135" s="31"/>
      <c r="F135" s="31"/>
      <c r="G135" s="31"/>
      <c r="H135" s="31"/>
      <c r="I135" s="31"/>
      <c r="J135" s="31"/>
      <c r="K135" s="31"/>
      <c r="L135" s="31"/>
    </row>
    <row r="136" spans="1:12" ht="25.5" customHeight="1">
      <c r="A136" s="5"/>
      <c r="B136" s="5"/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1:12" ht="25.5" customHeight="1">
      <c r="A137" s="5"/>
      <c r="B137" s="5"/>
      <c r="C137" s="31"/>
      <c r="D137" s="31"/>
      <c r="E137" s="31"/>
      <c r="F137" s="31"/>
      <c r="G137" s="31"/>
      <c r="H137" s="31"/>
      <c r="I137" s="31"/>
      <c r="J137" s="31"/>
      <c r="K137" s="31"/>
      <c r="L137" s="31"/>
    </row>
    <row r="138" spans="1:12" ht="25.5" customHeight="1">
      <c r="A138" s="5"/>
      <c r="B138" s="5"/>
      <c r="C138" s="31"/>
      <c r="D138" s="31"/>
      <c r="E138" s="31"/>
      <c r="F138" s="31"/>
      <c r="G138" s="31"/>
      <c r="H138" s="31"/>
      <c r="I138" s="31"/>
      <c r="J138" s="31"/>
      <c r="K138" s="31"/>
      <c r="L138" s="31"/>
    </row>
    <row r="139" spans="1:12" ht="25.5" customHeight="1">
      <c r="A139" s="5"/>
      <c r="B139" s="5"/>
      <c r="C139" s="31"/>
      <c r="D139" s="31"/>
      <c r="E139" s="31"/>
      <c r="F139" s="31"/>
      <c r="G139" s="31"/>
      <c r="H139" s="31"/>
      <c r="I139" s="31"/>
      <c r="J139" s="31"/>
      <c r="K139" s="31"/>
      <c r="L139" s="31"/>
    </row>
    <row r="140" spans="1:12" ht="25.5" customHeight="1">
      <c r="A140" s="5"/>
      <c r="B140" s="5"/>
      <c r="C140" s="31"/>
      <c r="D140" s="31"/>
      <c r="E140" s="31"/>
      <c r="F140" s="31"/>
      <c r="G140" s="31"/>
      <c r="H140" s="31"/>
      <c r="I140" s="31"/>
      <c r="J140" s="31"/>
      <c r="K140" s="31"/>
      <c r="L140" s="31"/>
    </row>
    <row r="141" spans="1:12" ht="25.5" customHeight="1">
      <c r="A141" s="5"/>
      <c r="B141" s="5"/>
      <c r="C141" s="31"/>
      <c r="D141" s="31"/>
      <c r="E141" s="31"/>
      <c r="F141" s="31"/>
      <c r="G141" s="31"/>
      <c r="H141" s="31"/>
      <c r="I141" s="31"/>
      <c r="J141" s="31"/>
      <c r="K141" s="31"/>
      <c r="L141" s="31"/>
    </row>
    <row r="142" spans="1:12" ht="25.5" customHeight="1">
      <c r="A142" s="5"/>
      <c r="B142" s="5"/>
      <c r="C142" s="31"/>
      <c r="D142" s="31"/>
      <c r="E142" s="31"/>
      <c r="F142" s="31"/>
      <c r="G142" s="31"/>
      <c r="H142" s="31"/>
      <c r="I142" s="31"/>
      <c r="J142" s="31"/>
      <c r="K142" s="31"/>
      <c r="L142" s="31"/>
    </row>
    <row r="143" spans="1:12">
      <c r="A143" s="5"/>
      <c r="B143" s="5"/>
      <c r="C143" s="31"/>
      <c r="D143" s="31"/>
      <c r="E143" s="31"/>
      <c r="F143" s="31"/>
      <c r="G143" s="31"/>
      <c r="H143" s="31"/>
      <c r="I143" s="31"/>
      <c r="J143" s="31"/>
      <c r="K143" s="31"/>
      <c r="L143" s="31"/>
    </row>
    <row r="144" spans="1:12">
      <c r="A144" s="5"/>
      <c r="B144" s="5"/>
      <c r="C144" s="31"/>
      <c r="D144" s="31"/>
      <c r="E144" s="31"/>
      <c r="F144" s="31"/>
      <c r="G144" s="31"/>
      <c r="H144" s="31"/>
      <c r="I144" s="31"/>
      <c r="J144" s="31"/>
      <c r="K144" s="31"/>
      <c r="L144" s="31"/>
    </row>
    <row r="145" spans="1:12">
      <c r="A145" s="5"/>
      <c r="B145" s="5"/>
      <c r="C145" s="31"/>
      <c r="D145" s="31"/>
      <c r="E145" s="31"/>
      <c r="F145" s="31"/>
      <c r="G145" s="31"/>
      <c r="H145" s="31"/>
      <c r="I145" s="31"/>
      <c r="J145" s="31"/>
      <c r="K145" s="31"/>
      <c r="L145" s="31"/>
    </row>
    <row r="146" spans="1:12">
      <c r="A146" s="5"/>
      <c r="B146" s="5"/>
      <c r="C146" s="31"/>
      <c r="D146" s="31"/>
      <c r="E146" s="31"/>
      <c r="F146" s="31"/>
      <c r="G146" s="31"/>
      <c r="H146" s="31"/>
      <c r="I146" s="31"/>
      <c r="J146" s="31"/>
      <c r="K146" s="31"/>
      <c r="L146" s="31"/>
    </row>
    <row r="147" spans="1:12">
      <c r="A147" s="5"/>
      <c r="B147" s="5"/>
      <c r="C147" s="31"/>
      <c r="D147" s="31"/>
      <c r="E147" s="31"/>
      <c r="F147" s="31"/>
      <c r="G147" s="31"/>
      <c r="H147" s="31"/>
      <c r="I147" s="31"/>
      <c r="J147" s="31"/>
      <c r="K147" s="31"/>
      <c r="L147" s="31"/>
    </row>
    <row r="148" spans="1:12">
      <c r="A148" s="5"/>
      <c r="B148" s="5"/>
      <c r="C148" s="31"/>
      <c r="D148" s="31"/>
      <c r="E148" s="31"/>
      <c r="F148" s="31"/>
      <c r="G148" s="31"/>
      <c r="H148" s="31"/>
      <c r="I148" s="31"/>
      <c r="J148" s="31"/>
      <c r="K148" s="31"/>
      <c r="L148" s="31"/>
    </row>
    <row r="149" spans="1:12">
      <c r="A149" s="5"/>
      <c r="B149" s="5"/>
      <c r="C149" s="31"/>
      <c r="D149" s="31"/>
      <c r="E149" s="31"/>
      <c r="F149" s="31"/>
      <c r="G149" s="31"/>
      <c r="H149" s="31"/>
      <c r="I149" s="31"/>
      <c r="J149" s="31"/>
      <c r="K149" s="31"/>
      <c r="L149" s="31"/>
    </row>
    <row r="150" spans="1:12">
      <c r="A150" s="5"/>
      <c r="B150" s="5"/>
      <c r="C150" s="31"/>
      <c r="D150" s="31"/>
      <c r="E150" s="31"/>
      <c r="F150" s="31"/>
      <c r="G150" s="31"/>
      <c r="H150" s="31"/>
      <c r="I150" s="31"/>
      <c r="J150" s="31"/>
      <c r="K150" s="31"/>
      <c r="L150" s="31"/>
    </row>
    <row r="151" spans="1:12">
      <c r="A151" s="5"/>
      <c r="B151" s="5"/>
      <c r="C151" s="31"/>
      <c r="D151" s="31"/>
      <c r="E151" s="31"/>
      <c r="F151" s="31"/>
      <c r="G151" s="31"/>
      <c r="H151" s="31"/>
      <c r="I151" s="31"/>
      <c r="J151" s="31"/>
      <c r="K151" s="31"/>
      <c r="L151" s="31"/>
    </row>
    <row r="152" spans="1:12">
      <c r="A152" s="5"/>
      <c r="B152" s="5"/>
      <c r="C152" s="31"/>
      <c r="D152" s="31"/>
      <c r="E152" s="31"/>
      <c r="F152" s="31"/>
      <c r="G152" s="31"/>
      <c r="H152" s="31"/>
      <c r="I152" s="31"/>
      <c r="J152" s="31"/>
      <c r="K152" s="31"/>
      <c r="L152" s="31"/>
    </row>
    <row r="153" spans="1:12">
      <c r="A153" s="5"/>
      <c r="B153" s="5"/>
      <c r="C153" s="31"/>
      <c r="D153" s="31"/>
      <c r="E153" s="31"/>
      <c r="F153" s="31"/>
      <c r="G153" s="31"/>
      <c r="H153" s="31"/>
      <c r="I153" s="31"/>
      <c r="J153" s="31"/>
      <c r="K153" s="31"/>
      <c r="L153" s="31"/>
    </row>
    <row r="154" spans="1:12">
      <c r="A154" s="5"/>
      <c r="B154" s="5"/>
      <c r="C154" s="31"/>
      <c r="D154" s="31"/>
      <c r="E154" s="31"/>
      <c r="F154" s="31"/>
      <c r="G154" s="31"/>
      <c r="H154" s="31"/>
      <c r="I154" s="31"/>
      <c r="J154" s="31"/>
      <c r="K154" s="31"/>
      <c r="L154" s="31"/>
    </row>
    <row r="155" spans="1:12">
      <c r="A155" s="5"/>
      <c r="B155" s="5"/>
      <c r="C155" s="31"/>
      <c r="D155" s="31"/>
      <c r="E155" s="31"/>
      <c r="F155" s="31"/>
      <c r="G155" s="31"/>
      <c r="H155" s="31"/>
      <c r="I155" s="31"/>
      <c r="J155" s="31"/>
      <c r="K155" s="31"/>
      <c r="L155" s="31"/>
    </row>
    <row r="156" spans="1:12">
      <c r="A156" s="5"/>
      <c r="B156" s="5"/>
      <c r="C156" s="31"/>
      <c r="D156" s="31"/>
      <c r="E156" s="31"/>
      <c r="F156" s="31"/>
      <c r="G156" s="31"/>
      <c r="H156" s="31"/>
      <c r="I156" s="31"/>
      <c r="J156" s="31"/>
      <c r="K156" s="31"/>
      <c r="L156" s="31"/>
    </row>
    <row r="157" spans="1:12">
      <c r="A157" s="5"/>
      <c r="B157" s="5"/>
      <c r="C157" s="31"/>
      <c r="D157" s="31"/>
      <c r="E157" s="31"/>
      <c r="F157" s="31"/>
      <c r="G157" s="31"/>
      <c r="H157" s="31"/>
      <c r="I157" s="31"/>
      <c r="J157" s="31"/>
      <c r="K157" s="31"/>
      <c r="L157" s="31"/>
    </row>
    <row r="158" spans="1:12">
      <c r="A158" s="5"/>
      <c r="B158" s="5"/>
      <c r="C158" s="31"/>
      <c r="D158" s="31"/>
      <c r="E158" s="31"/>
      <c r="F158" s="31"/>
      <c r="G158" s="31"/>
      <c r="H158" s="31"/>
      <c r="I158" s="31"/>
      <c r="J158" s="31"/>
      <c r="K158" s="31"/>
      <c r="L158" s="31"/>
    </row>
    <row r="159" spans="1:12">
      <c r="A159" s="5"/>
      <c r="B159" s="5"/>
      <c r="C159" s="31"/>
      <c r="D159" s="31"/>
      <c r="E159" s="31"/>
      <c r="F159" s="31"/>
      <c r="G159" s="31"/>
      <c r="H159" s="31"/>
      <c r="I159" s="31"/>
      <c r="J159" s="31"/>
      <c r="K159" s="31"/>
      <c r="L159" s="31"/>
    </row>
    <row r="160" spans="1:12">
      <c r="A160" s="5"/>
      <c r="B160" s="5"/>
      <c r="C160" s="31"/>
      <c r="D160" s="31"/>
      <c r="E160" s="31"/>
      <c r="F160" s="31"/>
      <c r="G160" s="31"/>
      <c r="H160" s="31"/>
      <c r="I160" s="31"/>
      <c r="J160" s="31"/>
      <c r="K160" s="31"/>
      <c r="L160" s="31"/>
    </row>
    <row r="161" spans="1:12">
      <c r="A161" s="5"/>
      <c r="B161" s="5"/>
      <c r="C161" s="31"/>
      <c r="D161" s="31"/>
      <c r="E161" s="31"/>
      <c r="F161" s="31"/>
      <c r="G161" s="31"/>
      <c r="H161" s="31"/>
      <c r="I161" s="31"/>
      <c r="J161" s="31"/>
      <c r="K161" s="31"/>
      <c r="L161" s="31"/>
    </row>
    <row r="162" spans="1:12">
      <c r="A162" s="5"/>
      <c r="B162" s="5"/>
      <c r="C162" s="31"/>
      <c r="D162" s="31"/>
      <c r="E162" s="31"/>
      <c r="F162" s="31"/>
      <c r="G162" s="31"/>
      <c r="H162" s="31"/>
      <c r="I162" s="31"/>
      <c r="J162" s="31"/>
      <c r="K162" s="31"/>
      <c r="L162" s="31"/>
    </row>
    <row r="163" spans="1:12">
      <c r="A163" s="5"/>
      <c r="B163" s="5"/>
      <c r="C163" s="31"/>
      <c r="D163" s="31"/>
      <c r="E163" s="31"/>
      <c r="F163" s="31"/>
      <c r="G163" s="31"/>
      <c r="H163" s="31"/>
      <c r="I163" s="31"/>
      <c r="J163" s="31"/>
      <c r="K163" s="31"/>
      <c r="L163" s="31"/>
    </row>
    <row r="164" spans="1:12">
      <c r="A164" s="5"/>
      <c r="B164" s="5"/>
      <c r="C164" s="31"/>
      <c r="D164" s="31"/>
      <c r="E164" s="31"/>
      <c r="F164" s="31"/>
      <c r="G164" s="31"/>
      <c r="H164" s="31"/>
      <c r="I164" s="31"/>
      <c r="J164" s="31"/>
      <c r="K164" s="31"/>
      <c r="L164" s="31"/>
    </row>
    <row r="165" spans="1:12">
      <c r="A165" s="5"/>
      <c r="B165" s="5"/>
      <c r="C165" s="31"/>
      <c r="D165" s="31"/>
      <c r="E165" s="31"/>
      <c r="F165" s="31"/>
      <c r="G165" s="31"/>
      <c r="H165" s="31"/>
      <c r="I165" s="31"/>
      <c r="J165" s="31"/>
      <c r="K165" s="31"/>
      <c r="L165" s="31"/>
    </row>
    <row r="166" spans="1:12">
      <c r="A166" s="5"/>
      <c r="B166" s="5"/>
      <c r="C166" s="31"/>
      <c r="D166" s="31"/>
      <c r="E166" s="31"/>
      <c r="F166" s="31"/>
      <c r="G166" s="31"/>
      <c r="H166" s="31"/>
      <c r="I166" s="31"/>
      <c r="J166" s="31"/>
      <c r="K166" s="31"/>
      <c r="L166" s="31"/>
    </row>
    <row r="167" spans="1:12">
      <c r="A167" s="5"/>
      <c r="B167" s="5"/>
      <c r="C167" s="31"/>
      <c r="D167" s="31"/>
      <c r="E167" s="31"/>
      <c r="F167" s="31"/>
      <c r="G167" s="31"/>
      <c r="H167" s="31"/>
      <c r="I167" s="31"/>
      <c r="J167" s="31"/>
      <c r="K167" s="31"/>
      <c r="L167" s="31"/>
    </row>
    <row r="168" spans="1:12">
      <c r="A168" s="5"/>
      <c r="B168" s="5"/>
      <c r="C168" s="31"/>
      <c r="D168" s="31"/>
      <c r="E168" s="31"/>
      <c r="F168" s="31"/>
      <c r="G168" s="31"/>
      <c r="H168" s="31"/>
      <c r="I168" s="31"/>
      <c r="J168" s="31"/>
      <c r="K168" s="31"/>
      <c r="L168" s="31"/>
    </row>
    <row r="169" spans="1:12">
      <c r="A169" s="5"/>
      <c r="B169" s="5"/>
      <c r="C169" s="31"/>
      <c r="D169" s="31"/>
      <c r="E169" s="31"/>
      <c r="F169" s="31"/>
      <c r="G169" s="31"/>
      <c r="H169" s="31"/>
      <c r="I169" s="31"/>
      <c r="J169" s="31"/>
      <c r="K169" s="31"/>
      <c r="L169" s="31"/>
    </row>
    <row r="170" spans="1:12">
      <c r="A170" s="5"/>
      <c r="B170" s="5"/>
      <c r="C170" s="31"/>
      <c r="D170" s="31"/>
      <c r="E170" s="31"/>
      <c r="F170" s="31"/>
      <c r="G170" s="31"/>
      <c r="H170" s="31"/>
      <c r="I170" s="31"/>
      <c r="J170" s="31"/>
      <c r="K170" s="31"/>
      <c r="L170" s="31"/>
    </row>
    <row r="171" spans="1:12">
      <c r="A171" s="5"/>
      <c r="B171" s="5"/>
      <c r="C171" s="31"/>
      <c r="D171" s="31"/>
      <c r="E171" s="31"/>
      <c r="F171" s="31"/>
      <c r="G171" s="31"/>
      <c r="H171" s="31"/>
      <c r="I171" s="31"/>
      <c r="J171" s="31"/>
      <c r="K171" s="31"/>
      <c r="L171" s="31"/>
    </row>
    <row r="172" spans="1:12">
      <c r="A172" s="5"/>
      <c r="B172" s="5"/>
      <c r="C172" s="31"/>
      <c r="D172" s="31"/>
      <c r="E172" s="31"/>
      <c r="F172" s="31"/>
      <c r="G172" s="31"/>
      <c r="H172" s="31"/>
      <c r="I172" s="31"/>
      <c r="J172" s="31"/>
      <c r="K172" s="31"/>
      <c r="L172" s="31"/>
    </row>
    <row r="173" spans="1:12">
      <c r="A173" s="5"/>
      <c r="B173" s="5"/>
      <c r="C173" s="31"/>
      <c r="D173" s="31"/>
      <c r="E173" s="31"/>
      <c r="F173" s="31"/>
      <c r="G173" s="31"/>
      <c r="H173" s="31"/>
      <c r="I173" s="31"/>
      <c r="J173" s="31"/>
      <c r="K173" s="31"/>
      <c r="L173" s="31"/>
    </row>
    <row r="174" spans="1:12">
      <c r="A174" s="5"/>
      <c r="B174" s="5"/>
      <c r="C174" s="31"/>
      <c r="D174" s="31"/>
      <c r="E174" s="31"/>
      <c r="F174" s="31"/>
      <c r="G174" s="31"/>
      <c r="H174" s="31"/>
      <c r="I174" s="31"/>
      <c r="J174" s="31"/>
      <c r="K174" s="31"/>
      <c r="L174" s="31"/>
    </row>
    <row r="175" spans="1:12">
      <c r="A175" s="5"/>
      <c r="B175" s="5"/>
      <c r="C175" s="31"/>
      <c r="D175" s="31"/>
      <c r="E175" s="31"/>
      <c r="F175" s="31"/>
      <c r="G175" s="31"/>
      <c r="H175" s="31"/>
      <c r="I175" s="31"/>
      <c r="J175" s="31"/>
      <c r="K175" s="31"/>
      <c r="L175" s="31"/>
    </row>
    <row r="176" spans="1:12">
      <c r="A176" s="5"/>
      <c r="B176" s="5"/>
      <c r="C176" s="31"/>
      <c r="D176" s="31"/>
      <c r="E176" s="31"/>
      <c r="F176" s="31"/>
      <c r="G176" s="31"/>
      <c r="H176" s="31"/>
      <c r="I176" s="31"/>
      <c r="J176" s="31"/>
      <c r="K176" s="31"/>
      <c r="L176" s="31"/>
    </row>
    <row r="177" spans="1:12">
      <c r="A177" s="5"/>
      <c r="B177" s="5"/>
      <c r="C177" s="31"/>
      <c r="D177" s="31"/>
      <c r="E177" s="31"/>
      <c r="F177" s="31"/>
      <c r="G177" s="31"/>
      <c r="H177" s="31"/>
      <c r="I177" s="31"/>
      <c r="J177" s="31"/>
      <c r="K177" s="31"/>
      <c r="L177" s="31"/>
    </row>
    <row r="178" spans="1:12">
      <c r="A178" s="5"/>
      <c r="B178" s="5"/>
      <c r="C178" s="31"/>
      <c r="D178" s="31"/>
      <c r="E178" s="31"/>
      <c r="F178" s="31"/>
      <c r="G178" s="31"/>
      <c r="H178" s="31"/>
      <c r="I178" s="31"/>
      <c r="J178" s="31"/>
      <c r="K178" s="31"/>
      <c r="L178" s="31"/>
    </row>
    <row r="179" spans="1:12">
      <c r="A179" s="5"/>
      <c r="B179" s="5"/>
      <c r="C179" s="31"/>
      <c r="D179" s="31"/>
      <c r="E179" s="31"/>
      <c r="F179" s="31"/>
      <c r="G179" s="31"/>
      <c r="H179" s="31"/>
      <c r="I179" s="31"/>
      <c r="J179" s="31"/>
      <c r="K179" s="31"/>
      <c r="L179" s="31"/>
    </row>
    <row r="180" spans="1:12">
      <c r="A180" s="5"/>
      <c r="B180" s="5"/>
      <c r="C180" s="31"/>
      <c r="D180" s="31"/>
      <c r="E180" s="31"/>
      <c r="F180" s="31"/>
      <c r="G180" s="31"/>
      <c r="H180" s="31"/>
      <c r="I180" s="31"/>
      <c r="J180" s="31"/>
      <c r="K180" s="31"/>
      <c r="L180" s="31"/>
    </row>
    <row r="181" spans="1:12">
      <c r="A181" s="5"/>
      <c r="B181" s="5"/>
      <c r="C181" s="31"/>
      <c r="D181" s="31"/>
      <c r="E181" s="31"/>
      <c r="F181" s="31"/>
      <c r="G181" s="31"/>
      <c r="H181" s="31"/>
      <c r="I181" s="31"/>
      <c r="J181" s="31"/>
      <c r="K181" s="31"/>
      <c r="L181" s="31"/>
    </row>
    <row r="182" spans="1:12">
      <c r="A182" s="5"/>
      <c r="B182" s="5"/>
      <c r="C182" s="31"/>
      <c r="D182" s="31"/>
      <c r="E182" s="31"/>
      <c r="F182" s="31"/>
      <c r="G182" s="31"/>
      <c r="H182" s="31"/>
      <c r="I182" s="31"/>
      <c r="J182" s="31"/>
      <c r="K182" s="31"/>
      <c r="L182" s="31"/>
    </row>
    <row r="183" spans="1:12">
      <c r="A183" s="5"/>
      <c r="B183" s="5"/>
      <c r="C183" s="31"/>
      <c r="D183" s="31"/>
      <c r="E183" s="31"/>
      <c r="F183" s="31"/>
      <c r="G183" s="31"/>
      <c r="H183" s="31"/>
      <c r="I183" s="31"/>
      <c r="J183" s="31"/>
      <c r="K183" s="31"/>
      <c r="L183" s="31"/>
    </row>
    <row r="184" spans="1:12">
      <c r="A184" s="5"/>
      <c r="B184" s="5"/>
      <c r="C184" s="31"/>
      <c r="D184" s="31"/>
      <c r="E184" s="31"/>
      <c r="F184" s="31"/>
      <c r="G184" s="31"/>
      <c r="H184" s="31"/>
      <c r="I184" s="31"/>
      <c r="J184" s="31"/>
      <c r="K184" s="31"/>
      <c r="L184" s="31"/>
    </row>
    <row r="185" spans="1:12">
      <c r="A185" s="5"/>
      <c r="B185" s="5"/>
      <c r="C185" s="31"/>
      <c r="D185" s="31"/>
      <c r="E185" s="31"/>
      <c r="F185" s="31"/>
      <c r="G185" s="31"/>
      <c r="H185" s="31"/>
      <c r="I185" s="31"/>
      <c r="J185" s="31"/>
      <c r="K185" s="31"/>
      <c r="L185" s="31"/>
    </row>
    <row r="186" spans="1:12">
      <c r="A186" s="5"/>
      <c r="B186" s="5"/>
      <c r="C186" s="31"/>
      <c r="D186" s="31"/>
      <c r="E186" s="31"/>
      <c r="F186" s="31"/>
      <c r="G186" s="31"/>
      <c r="H186" s="31"/>
      <c r="I186" s="31"/>
      <c r="J186" s="31"/>
      <c r="K186" s="31"/>
      <c r="L186" s="31"/>
    </row>
    <row r="187" spans="1:12">
      <c r="A187" s="5"/>
      <c r="B187" s="5"/>
      <c r="C187" s="31"/>
      <c r="D187" s="31"/>
      <c r="E187" s="31"/>
      <c r="F187" s="31"/>
      <c r="G187" s="31"/>
      <c r="H187" s="31"/>
      <c r="I187" s="31"/>
      <c r="J187" s="31"/>
      <c r="K187" s="31"/>
      <c r="L187" s="31"/>
    </row>
    <row r="188" spans="1:12">
      <c r="A188" s="5"/>
      <c r="B188" s="5"/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1:12">
      <c r="A189" s="5"/>
      <c r="B189" s="5"/>
      <c r="C189" s="31"/>
      <c r="D189" s="31"/>
      <c r="E189" s="31"/>
      <c r="F189" s="31"/>
      <c r="G189" s="31"/>
      <c r="H189" s="31"/>
      <c r="I189" s="31"/>
      <c r="J189" s="31"/>
      <c r="K189" s="31"/>
      <c r="L189" s="31"/>
    </row>
    <row r="190" spans="1:12">
      <c r="A190" s="5"/>
      <c r="B190" s="5"/>
      <c r="C190" s="31"/>
      <c r="D190" s="31"/>
      <c r="E190" s="31"/>
      <c r="F190" s="31"/>
      <c r="G190" s="31"/>
      <c r="H190" s="31"/>
      <c r="I190" s="31"/>
      <c r="J190" s="31"/>
      <c r="K190" s="31"/>
      <c r="L190" s="31"/>
    </row>
    <row r="191" spans="1:12">
      <c r="A191" s="5"/>
      <c r="B191" s="5"/>
      <c r="C191" s="31"/>
      <c r="D191" s="31"/>
      <c r="E191" s="31"/>
      <c r="F191" s="31"/>
      <c r="G191" s="31"/>
      <c r="H191" s="31"/>
      <c r="I191" s="31"/>
      <c r="J191" s="31"/>
      <c r="K191" s="31"/>
      <c r="L191" s="31"/>
    </row>
    <row r="192" spans="1:12">
      <c r="A192" s="5"/>
      <c r="B192" s="5"/>
      <c r="C192" s="31"/>
      <c r="D192" s="31"/>
      <c r="E192" s="31"/>
      <c r="F192" s="31"/>
      <c r="G192" s="31"/>
      <c r="H192" s="31"/>
      <c r="I192" s="31"/>
      <c r="J192" s="31"/>
      <c r="K192" s="31"/>
      <c r="L192" s="31"/>
    </row>
    <row r="193" spans="1:12">
      <c r="A193" s="5"/>
      <c r="B193" s="5"/>
      <c r="C193" s="31"/>
      <c r="D193" s="31"/>
      <c r="E193" s="31"/>
      <c r="F193" s="31"/>
      <c r="G193" s="31"/>
      <c r="H193" s="31"/>
      <c r="I193" s="31"/>
      <c r="J193" s="31"/>
      <c r="K193" s="31"/>
      <c r="L193" s="31"/>
    </row>
    <row r="194" spans="1:12">
      <c r="A194" s="5"/>
      <c r="B194" s="5"/>
      <c r="C194" s="31"/>
      <c r="D194" s="31"/>
      <c r="E194" s="31"/>
      <c r="F194" s="31"/>
      <c r="G194" s="31"/>
      <c r="H194" s="31"/>
      <c r="I194" s="31"/>
      <c r="J194" s="31"/>
      <c r="K194" s="31"/>
      <c r="L194" s="31"/>
    </row>
    <row r="195" spans="1:12">
      <c r="A195" s="5"/>
      <c r="B195" s="5"/>
      <c r="C195" s="31"/>
      <c r="D195" s="31"/>
      <c r="E195" s="31"/>
      <c r="F195" s="31"/>
      <c r="G195" s="31"/>
      <c r="H195" s="31"/>
      <c r="I195" s="31"/>
      <c r="J195" s="31"/>
      <c r="K195" s="31"/>
      <c r="L195" s="31"/>
    </row>
    <row r="196" spans="1:12">
      <c r="A196" s="5"/>
      <c r="B196" s="5"/>
      <c r="C196" s="31"/>
      <c r="D196" s="31"/>
      <c r="E196" s="31"/>
      <c r="F196" s="31"/>
      <c r="G196" s="31"/>
      <c r="H196" s="31"/>
      <c r="I196" s="31"/>
      <c r="J196" s="31"/>
      <c r="K196" s="31"/>
      <c r="L196" s="31"/>
    </row>
    <row r="197" spans="1:12">
      <c r="A197" s="5"/>
      <c r="B197" s="5"/>
      <c r="C197" s="31"/>
      <c r="D197" s="31"/>
      <c r="E197" s="31"/>
      <c r="F197" s="31"/>
      <c r="G197" s="31"/>
      <c r="H197" s="31"/>
      <c r="I197" s="31"/>
      <c r="J197" s="31"/>
      <c r="K197" s="31"/>
      <c r="L197" s="31"/>
    </row>
    <row r="198" spans="1:12">
      <c r="A198" s="5"/>
      <c r="B198" s="5"/>
      <c r="C198" s="31"/>
      <c r="D198" s="31"/>
      <c r="E198" s="31"/>
      <c r="F198" s="31"/>
      <c r="G198" s="31"/>
      <c r="H198" s="31"/>
      <c r="I198" s="31"/>
      <c r="J198" s="31"/>
      <c r="K198" s="31"/>
      <c r="L198" s="31"/>
    </row>
    <row r="199" spans="1:12">
      <c r="A199" s="5"/>
      <c r="B199" s="5"/>
      <c r="C199" s="31"/>
      <c r="D199" s="31"/>
      <c r="E199" s="31"/>
      <c r="F199" s="31"/>
      <c r="G199" s="31"/>
      <c r="H199" s="31"/>
      <c r="I199" s="31"/>
      <c r="J199" s="31"/>
      <c r="K199" s="31"/>
      <c r="L199" s="31"/>
    </row>
    <row r="200" spans="1:12">
      <c r="A200" s="5"/>
      <c r="B200" s="5"/>
      <c r="C200" s="31"/>
      <c r="D200" s="31"/>
      <c r="E200" s="31"/>
      <c r="F200" s="31"/>
      <c r="G200" s="31"/>
      <c r="H200" s="31"/>
      <c r="I200" s="31"/>
      <c r="J200" s="31"/>
      <c r="K200" s="31"/>
      <c r="L200" s="31"/>
    </row>
    <row r="201" spans="1:12">
      <c r="A201" s="5"/>
      <c r="B201" s="5"/>
      <c r="C201" s="31"/>
      <c r="D201" s="31"/>
      <c r="E201" s="31"/>
      <c r="F201" s="31"/>
      <c r="G201" s="31"/>
      <c r="H201" s="31"/>
      <c r="I201" s="31"/>
      <c r="J201" s="31"/>
      <c r="K201" s="31"/>
      <c r="L201" s="31"/>
    </row>
    <row r="202" spans="1:12">
      <c r="A202" s="5"/>
      <c r="B202" s="5"/>
      <c r="C202" s="31"/>
      <c r="D202" s="31"/>
      <c r="E202" s="31"/>
      <c r="F202" s="31"/>
      <c r="G202" s="31"/>
      <c r="H202" s="31"/>
      <c r="I202" s="31"/>
      <c r="J202" s="31"/>
      <c r="K202" s="31"/>
      <c r="L202" s="31"/>
    </row>
    <row r="203" spans="1:12">
      <c r="A203" s="5"/>
      <c r="B203" s="5"/>
      <c r="C203" s="31"/>
      <c r="D203" s="31"/>
      <c r="E203" s="31"/>
      <c r="F203" s="31"/>
      <c r="G203" s="31"/>
      <c r="H203" s="31"/>
      <c r="I203" s="31"/>
      <c r="J203" s="31"/>
      <c r="K203" s="31"/>
      <c r="L203" s="31"/>
    </row>
    <row r="204" spans="1:12">
      <c r="A204" s="5"/>
      <c r="B204" s="5"/>
      <c r="C204" s="31"/>
      <c r="D204" s="31"/>
      <c r="E204" s="31"/>
      <c r="F204" s="31"/>
      <c r="G204" s="31"/>
      <c r="H204" s="31"/>
      <c r="I204" s="31"/>
      <c r="J204" s="31"/>
      <c r="K204" s="31"/>
      <c r="L204" s="31"/>
    </row>
    <row r="205" spans="1:12">
      <c r="A205" s="5"/>
      <c r="B205" s="5"/>
      <c r="C205" s="31"/>
      <c r="D205" s="31"/>
      <c r="E205" s="31"/>
      <c r="F205" s="31"/>
      <c r="G205" s="31"/>
      <c r="H205" s="31"/>
      <c r="I205" s="31"/>
      <c r="J205" s="31"/>
      <c r="K205" s="31"/>
      <c r="L205" s="31"/>
    </row>
    <row r="206" spans="1:12">
      <c r="A206" s="5"/>
      <c r="B206" s="5"/>
      <c r="C206" s="31"/>
      <c r="D206" s="31"/>
      <c r="E206" s="31"/>
      <c r="F206" s="31"/>
      <c r="G206" s="31"/>
      <c r="H206" s="31"/>
      <c r="I206" s="31"/>
      <c r="J206" s="31"/>
      <c r="K206" s="31"/>
      <c r="L206" s="31"/>
    </row>
    <row r="207" spans="1:12">
      <c r="A207" s="5"/>
      <c r="B207" s="5"/>
      <c r="C207" s="31"/>
      <c r="D207" s="31"/>
      <c r="E207" s="31"/>
      <c r="F207" s="31"/>
      <c r="G207" s="31"/>
      <c r="H207" s="31"/>
      <c r="I207" s="31"/>
      <c r="J207" s="31"/>
      <c r="K207" s="31"/>
      <c r="L207" s="31"/>
    </row>
    <row r="208" spans="1:12">
      <c r="A208" s="5"/>
      <c r="B208" s="5"/>
      <c r="C208" s="31"/>
      <c r="D208" s="31"/>
      <c r="E208" s="31"/>
      <c r="F208" s="31"/>
      <c r="G208" s="31"/>
      <c r="H208" s="31"/>
      <c r="I208" s="31"/>
      <c r="J208" s="31"/>
      <c r="K208" s="31"/>
      <c r="L208" s="31"/>
    </row>
    <row r="209" spans="1:12">
      <c r="A209" s="5"/>
      <c r="B209" s="5"/>
      <c r="C209" s="31"/>
      <c r="D209" s="31"/>
      <c r="E209" s="31"/>
      <c r="F209" s="31"/>
      <c r="G209" s="31"/>
      <c r="H209" s="31"/>
      <c r="I209" s="31"/>
      <c r="J209" s="31"/>
      <c r="K209" s="31"/>
      <c r="L209" s="31"/>
    </row>
    <row r="210" spans="1:12">
      <c r="A210" s="5"/>
      <c r="B210" s="5"/>
      <c r="C210" s="31"/>
      <c r="D210" s="31"/>
      <c r="E210" s="31"/>
      <c r="F210" s="31"/>
      <c r="G210" s="31"/>
      <c r="H210" s="31"/>
      <c r="I210" s="31"/>
      <c r="J210" s="31"/>
      <c r="K210" s="31"/>
      <c r="L210" s="31"/>
    </row>
    <row r="211" spans="1:12">
      <c r="A211" s="5"/>
      <c r="B211" s="5"/>
      <c r="C211" s="31"/>
      <c r="D211" s="31"/>
      <c r="E211" s="31"/>
      <c r="F211" s="31"/>
      <c r="G211" s="31"/>
      <c r="H211" s="31"/>
      <c r="I211" s="31"/>
      <c r="J211" s="31"/>
      <c r="K211" s="31"/>
      <c r="L211" s="31"/>
    </row>
    <row r="212" spans="1:12">
      <c r="A212" s="5"/>
      <c r="B212" s="5"/>
      <c r="C212" s="31"/>
      <c r="D212" s="31"/>
      <c r="E212" s="31"/>
      <c r="F212" s="31"/>
      <c r="G212" s="31"/>
      <c r="H212" s="31"/>
      <c r="I212" s="31"/>
      <c r="J212" s="31"/>
      <c r="K212" s="31"/>
      <c r="L212" s="31"/>
    </row>
    <row r="213" spans="1:12">
      <c r="A213" s="5"/>
      <c r="B213" s="5"/>
      <c r="C213" s="31"/>
      <c r="D213" s="31"/>
      <c r="E213" s="31"/>
      <c r="F213" s="31"/>
      <c r="G213" s="31"/>
      <c r="H213" s="31"/>
      <c r="I213" s="31"/>
      <c r="J213" s="31"/>
      <c r="K213" s="31"/>
      <c r="L213" s="31"/>
    </row>
    <row r="214" spans="1:12">
      <c r="A214" s="5"/>
      <c r="B214" s="5"/>
      <c r="C214" s="31"/>
      <c r="D214" s="31"/>
      <c r="E214" s="31"/>
      <c r="F214" s="31"/>
      <c r="G214" s="31"/>
      <c r="H214" s="31"/>
      <c r="I214" s="31"/>
      <c r="J214" s="31"/>
      <c r="K214" s="31"/>
      <c r="L214" s="31"/>
    </row>
    <row r="215" spans="1:12">
      <c r="A215" s="5"/>
      <c r="B215" s="5"/>
      <c r="C215" s="31"/>
      <c r="D215" s="31"/>
      <c r="E215" s="31"/>
      <c r="F215" s="31"/>
      <c r="G215" s="31"/>
      <c r="H215" s="31"/>
      <c r="I215" s="31"/>
      <c r="J215" s="31"/>
      <c r="K215" s="31"/>
      <c r="L215" s="31"/>
    </row>
    <row r="216" spans="1:12">
      <c r="A216" s="5"/>
      <c r="B216" s="5"/>
      <c r="C216" s="31"/>
      <c r="D216" s="31"/>
      <c r="E216" s="31"/>
      <c r="F216" s="31"/>
      <c r="G216" s="31"/>
      <c r="H216" s="31"/>
      <c r="I216" s="31"/>
      <c r="J216" s="31"/>
      <c r="K216" s="31"/>
      <c r="L216" s="31"/>
    </row>
    <row r="217" spans="1:12">
      <c r="A217" s="5"/>
      <c r="B217" s="5"/>
      <c r="C217" s="31"/>
      <c r="D217" s="31"/>
      <c r="E217" s="31"/>
      <c r="F217" s="31"/>
      <c r="G217" s="31"/>
      <c r="H217" s="31"/>
      <c r="I217" s="31"/>
      <c r="J217" s="31"/>
      <c r="K217" s="31"/>
      <c r="L217" s="31"/>
    </row>
    <row r="218" spans="1:12">
      <c r="A218" s="5"/>
      <c r="B218" s="5"/>
      <c r="C218" s="31"/>
      <c r="D218" s="31"/>
      <c r="E218" s="31"/>
      <c r="F218" s="31"/>
      <c r="G218" s="31"/>
      <c r="H218" s="31"/>
      <c r="I218" s="31"/>
      <c r="J218" s="31"/>
      <c r="K218" s="31"/>
      <c r="L218" s="31"/>
    </row>
    <row r="219" spans="1:12">
      <c r="A219" s="5"/>
      <c r="B219" s="5"/>
      <c r="C219" s="31"/>
      <c r="D219" s="31"/>
      <c r="E219" s="31"/>
      <c r="F219" s="31"/>
      <c r="G219" s="31"/>
      <c r="H219" s="31"/>
      <c r="I219" s="31"/>
      <c r="J219" s="31"/>
      <c r="K219" s="31"/>
      <c r="L219" s="31"/>
    </row>
    <row r="220" spans="1:12">
      <c r="A220" s="5"/>
      <c r="B220" s="5"/>
      <c r="C220" s="31"/>
      <c r="D220" s="31"/>
      <c r="E220" s="31"/>
      <c r="F220" s="31"/>
      <c r="G220" s="31"/>
      <c r="H220" s="31"/>
      <c r="I220" s="31"/>
      <c r="J220" s="31"/>
      <c r="K220" s="31"/>
      <c r="L220" s="31"/>
    </row>
    <row r="221" spans="1:12">
      <c r="A221" s="5"/>
      <c r="B221" s="5"/>
      <c r="C221" s="31"/>
      <c r="D221" s="31"/>
      <c r="E221" s="31"/>
      <c r="F221" s="31"/>
      <c r="G221" s="31"/>
      <c r="H221" s="31"/>
      <c r="I221" s="31"/>
      <c r="J221" s="31"/>
      <c r="K221" s="31"/>
      <c r="L221" s="31"/>
    </row>
    <row r="222" spans="1:12">
      <c r="A222" s="5"/>
      <c r="B222" s="5"/>
      <c r="C222" s="31"/>
      <c r="D222" s="31"/>
      <c r="E222" s="31"/>
      <c r="F222" s="31"/>
      <c r="G222" s="31"/>
      <c r="H222" s="31"/>
      <c r="I222" s="31"/>
      <c r="J222" s="31"/>
      <c r="K222" s="31"/>
      <c r="L222" s="31"/>
    </row>
    <row r="223" spans="1:12">
      <c r="A223" s="5"/>
      <c r="B223" s="5"/>
      <c r="C223" s="31"/>
      <c r="D223" s="31"/>
      <c r="E223" s="31"/>
      <c r="F223" s="31"/>
      <c r="G223" s="31"/>
      <c r="H223" s="31"/>
      <c r="I223" s="31"/>
      <c r="J223" s="31"/>
      <c r="K223" s="31"/>
      <c r="L223" s="31"/>
    </row>
    <row r="224" spans="1:12">
      <c r="A224" s="5"/>
      <c r="B224" s="5"/>
      <c r="C224" s="31"/>
      <c r="D224" s="31"/>
      <c r="E224" s="31"/>
      <c r="F224" s="31"/>
      <c r="G224" s="31"/>
      <c r="H224" s="31"/>
      <c r="I224" s="31"/>
      <c r="J224" s="31"/>
      <c r="K224" s="31"/>
      <c r="L224" s="31"/>
    </row>
    <row r="225" spans="1:12">
      <c r="A225" s="5"/>
      <c r="B225" s="5"/>
      <c r="C225" s="31"/>
      <c r="D225" s="31"/>
      <c r="E225" s="31"/>
      <c r="F225" s="31"/>
      <c r="G225" s="31"/>
      <c r="H225" s="31"/>
      <c r="I225" s="31"/>
      <c r="J225" s="31"/>
      <c r="K225" s="31"/>
      <c r="L225" s="31"/>
    </row>
    <row r="226" spans="1:12">
      <c r="A226" s="5"/>
      <c r="B226" s="5"/>
      <c r="C226" s="31"/>
      <c r="D226" s="31"/>
      <c r="E226" s="31"/>
      <c r="F226" s="31"/>
      <c r="G226" s="31"/>
      <c r="H226" s="31"/>
      <c r="I226" s="31"/>
      <c r="J226" s="31"/>
      <c r="K226" s="31"/>
      <c r="L226" s="31"/>
    </row>
    <row r="227" spans="1:12">
      <c r="A227" s="5"/>
      <c r="B227" s="5"/>
      <c r="C227" s="31"/>
      <c r="D227" s="31"/>
      <c r="E227" s="31"/>
      <c r="F227" s="31"/>
      <c r="G227" s="31"/>
      <c r="H227" s="31"/>
      <c r="I227" s="31"/>
      <c r="J227" s="31"/>
      <c r="K227" s="31"/>
      <c r="L227" s="31"/>
    </row>
    <row r="228" spans="1:12">
      <c r="A228" s="5"/>
      <c r="B228" s="5"/>
      <c r="C228" s="31"/>
      <c r="D228" s="31"/>
      <c r="E228" s="31"/>
      <c r="F228" s="31"/>
      <c r="G228" s="31"/>
      <c r="H228" s="31"/>
      <c r="I228" s="31"/>
      <c r="J228" s="31"/>
      <c r="K228" s="31"/>
      <c r="L228" s="31"/>
    </row>
    <row r="229" spans="1:12">
      <c r="A229" s="5"/>
      <c r="B229" s="5"/>
      <c r="C229" s="31"/>
      <c r="D229" s="31"/>
      <c r="E229" s="31"/>
      <c r="F229" s="31"/>
      <c r="G229" s="31"/>
      <c r="H229" s="31"/>
      <c r="I229" s="31"/>
      <c r="J229" s="31"/>
      <c r="K229" s="31"/>
      <c r="L229" s="31"/>
    </row>
    <row r="230" spans="1:12">
      <c r="A230" s="5"/>
      <c r="B230" s="5"/>
      <c r="C230" s="31"/>
      <c r="D230" s="31"/>
      <c r="E230" s="31"/>
      <c r="F230" s="31"/>
      <c r="G230" s="31"/>
      <c r="H230" s="31"/>
      <c r="I230" s="31"/>
      <c r="J230" s="31"/>
      <c r="K230" s="31"/>
      <c r="L230" s="31"/>
    </row>
    <row r="231" spans="1:12">
      <c r="A231" s="5"/>
      <c r="B231" s="5"/>
      <c r="C231" s="31"/>
      <c r="D231" s="31"/>
      <c r="E231" s="31"/>
      <c r="F231" s="31"/>
      <c r="G231" s="31"/>
      <c r="H231" s="31"/>
      <c r="I231" s="31"/>
      <c r="J231" s="31"/>
      <c r="K231" s="31"/>
      <c r="L231" s="31"/>
    </row>
    <row r="232" spans="1:12">
      <c r="A232" s="5"/>
      <c r="B232" s="5"/>
      <c r="C232" s="31"/>
      <c r="D232" s="31"/>
      <c r="E232" s="31"/>
      <c r="F232" s="31"/>
      <c r="G232" s="31"/>
      <c r="H232" s="31"/>
      <c r="I232" s="31"/>
      <c r="J232" s="31"/>
      <c r="K232" s="31"/>
      <c r="L232" s="31"/>
    </row>
    <row r="233" spans="1:12">
      <c r="A233" s="5"/>
      <c r="B233" s="5"/>
      <c r="C233" s="31"/>
      <c r="D233" s="31"/>
      <c r="E233" s="31"/>
      <c r="F233" s="31"/>
      <c r="G233" s="31"/>
      <c r="H233" s="31"/>
      <c r="I233" s="31"/>
      <c r="J233" s="31"/>
      <c r="K233" s="31"/>
      <c r="L233" s="31"/>
    </row>
    <row r="234" spans="1:12">
      <c r="A234" s="5"/>
      <c r="B234" s="5"/>
      <c r="C234" s="31"/>
      <c r="D234" s="31"/>
      <c r="E234" s="31"/>
      <c r="F234" s="31"/>
      <c r="G234" s="31"/>
      <c r="H234" s="31"/>
      <c r="I234" s="31"/>
      <c r="J234" s="31"/>
      <c r="K234" s="31"/>
      <c r="L234" s="31"/>
    </row>
    <row r="235" spans="1:12">
      <c r="A235" s="5"/>
      <c r="B235" s="5"/>
      <c r="C235" s="31"/>
      <c r="D235" s="31"/>
      <c r="E235" s="31"/>
      <c r="F235" s="31"/>
      <c r="G235" s="31"/>
      <c r="H235" s="31"/>
      <c r="I235" s="31"/>
      <c r="J235" s="31"/>
      <c r="K235" s="31"/>
      <c r="L235" s="31"/>
    </row>
    <row r="236" spans="1:12">
      <c r="A236" s="5"/>
      <c r="B236" s="5"/>
      <c r="C236" s="31"/>
      <c r="D236" s="31"/>
      <c r="E236" s="31"/>
      <c r="F236" s="31"/>
      <c r="G236" s="31"/>
      <c r="H236" s="31"/>
      <c r="I236" s="31"/>
      <c r="J236" s="31"/>
      <c r="K236" s="31"/>
      <c r="L236" s="31"/>
    </row>
    <row r="237" spans="1:12">
      <c r="A237" s="5"/>
      <c r="B237" s="5"/>
      <c r="C237" s="31"/>
      <c r="D237" s="31"/>
      <c r="E237" s="31"/>
      <c r="F237" s="31"/>
      <c r="G237" s="31"/>
      <c r="H237" s="31"/>
      <c r="I237" s="31"/>
      <c r="J237" s="31"/>
      <c r="K237" s="31"/>
      <c r="L237" s="31"/>
    </row>
    <row r="238" spans="1:12">
      <c r="A238" s="5"/>
      <c r="B238" s="5"/>
      <c r="C238" s="31"/>
      <c r="D238" s="31"/>
      <c r="E238" s="31"/>
      <c r="F238" s="31"/>
      <c r="G238" s="31"/>
      <c r="H238" s="31"/>
      <c r="I238" s="31"/>
      <c r="J238" s="31"/>
      <c r="K238" s="31"/>
      <c r="L238" s="31"/>
    </row>
    <row r="239" spans="1:12">
      <c r="A239" s="5"/>
      <c r="B239" s="5"/>
      <c r="C239" s="31"/>
      <c r="D239" s="31"/>
      <c r="E239" s="31"/>
      <c r="F239" s="31"/>
      <c r="G239" s="31"/>
      <c r="H239" s="31"/>
      <c r="I239" s="31"/>
      <c r="J239" s="31"/>
      <c r="K239" s="31"/>
      <c r="L239" s="31"/>
    </row>
    <row r="240" spans="1:12">
      <c r="A240" s="5"/>
      <c r="B240" s="5"/>
      <c r="C240" s="31"/>
      <c r="D240" s="31"/>
      <c r="E240" s="31"/>
      <c r="F240" s="31"/>
      <c r="G240" s="31"/>
      <c r="H240" s="31"/>
      <c r="I240" s="31"/>
      <c r="J240" s="31"/>
      <c r="K240" s="31"/>
      <c r="L240" s="31"/>
    </row>
    <row r="241" spans="1:12">
      <c r="A241" s="5"/>
      <c r="B241" s="5"/>
      <c r="C241" s="31"/>
      <c r="D241" s="31"/>
      <c r="E241" s="31"/>
      <c r="F241" s="31"/>
      <c r="G241" s="31"/>
      <c r="H241" s="31"/>
      <c r="I241" s="31"/>
      <c r="J241" s="31"/>
      <c r="K241" s="31"/>
      <c r="L241" s="31"/>
    </row>
    <row r="242" spans="1:12">
      <c r="A242" s="5"/>
      <c r="B242" s="5"/>
      <c r="C242" s="31"/>
      <c r="D242" s="31"/>
      <c r="E242" s="31"/>
      <c r="F242" s="31"/>
      <c r="G242" s="31"/>
      <c r="H242" s="31"/>
      <c r="I242" s="31"/>
      <c r="J242" s="31"/>
      <c r="K242" s="31"/>
      <c r="L242" s="31"/>
    </row>
    <row r="243" spans="1:12">
      <c r="A243" s="5"/>
      <c r="B243" s="5"/>
      <c r="C243" s="31"/>
      <c r="D243" s="31"/>
      <c r="E243" s="31"/>
      <c r="F243" s="31"/>
      <c r="G243" s="31"/>
      <c r="H243" s="31"/>
      <c r="I243" s="31"/>
      <c r="J243" s="31"/>
      <c r="K243" s="31"/>
      <c r="L243" s="31"/>
    </row>
    <row r="244" spans="1:12">
      <c r="A244" s="5"/>
      <c r="B244" s="5"/>
      <c r="C244" s="31"/>
      <c r="D244" s="31"/>
      <c r="E244" s="31"/>
      <c r="F244" s="31"/>
      <c r="G244" s="31"/>
      <c r="H244" s="31"/>
      <c r="I244" s="31"/>
      <c r="J244" s="31"/>
      <c r="K244" s="31"/>
      <c r="L244" s="31"/>
    </row>
    <row r="245" spans="1:12">
      <c r="A245" s="5"/>
      <c r="B245" s="5"/>
      <c r="C245" s="31"/>
      <c r="D245" s="31"/>
      <c r="E245" s="31"/>
      <c r="F245" s="31"/>
      <c r="G245" s="31"/>
      <c r="H245" s="31"/>
      <c r="I245" s="31"/>
      <c r="J245" s="31"/>
      <c r="K245" s="31"/>
      <c r="L245" s="31"/>
    </row>
    <row r="246" spans="1:12">
      <c r="A246" s="5"/>
      <c r="B246" s="5"/>
      <c r="C246" s="31"/>
      <c r="D246" s="31"/>
      <c r="E246" s="31"/>
      <c r="F246" s="31"/>
      <c r="G246" s="31"/>
      <c r="H246" s="31"/>
      <c r="I246" s="31"/>
      <c r="J246" s="31"/>
      <c r="K246" s="31"/>
      <c r="L246" s="31"/>
    </row>
    <row r="247" spans="1:12">
      <c r="A247" s="5"/>
      <c r="B247" s="5"/>
      <c r="C247" s="31"/>
      <c r="D247" s="31"/>
      <c r="E247" s="31"/>
      <c r="F247" s="31"/>
      <c r="G247" s="31"/>
      <c r="H247" s="31"/>
      <c r="I247" s="31"/>
      <c r="J247" s="31"/>
      <c r="K247" s="31"/>
      <c r="L247" s="31"/>
    </row>
    <row r="248" spans="1:12">
      <c r="A248" s="5"/>
      <c r="B248" s="5"/>
      <c r="C248" s="31"/>
      <c r="D248" s="31"/>
      <c r="E248" s="31"/>
      <c r="F248" s="31"/>
      <c r="G248" s="31"/>
      <c r="H248" s="31"/>
      <c r="I248" s="31"/>
      <c r="J248" s="31"/>
      <c r="K248" s="31"/>
      <c r="L248" s="31"/>
    </row>
    <row r="249" spans="1:12">
      <c r="A249" s="5"/>
      <c r="B249" s="5"/>
      <c r="C249" s="31"/>
      <c r="D249" s="31"/>
      <c r="E249" s="31"/>
      <c r="F249" s="31"/>
      <c r="G249" s="31"/>
      <c r="H249" s="31"/>
      <c r="I249" s="31"/>
      <c r="J249" s="31"/>
      <c r="K249" s="31"/>
      <c r="L249" s="31"/>
    </row>
    <row r="250" spans="1:12">
      <c r="A250" s="5"/>
      <c r="B250" s="5"/>
      <c r="C250" s="31"/>
      <c r="D250" s="31"/>
      <c r="E250" s="31"/>
      <c r="F250" s="31"/>
      <c r="G250" s="31"/>
      <c r="H250" s="31"/>
      <c r="I250" s="31"/>
      <c r="J250" s="31"/>
      <c r="K250" s="31"/>
      <c r="L250" s="31"/>
    </row>
    <row r="251" spans="1:12">
      <c r="A251" s="5"/>
      <c r="B251" s="5"/>
      <c r="C251" s="31"/>
      <c r="D251" s="31"/>
      <c r="E251" s="31"/>
      <c r="F251" s="31"/>
      <c r="G251" s="31"/>
      <c r="H251" s="31"/>
      <c r="I251" s="31"/>
      <c r="J251" s="31"/>
      <c r="K251" s="31"/>
      <c r="L251" s="31"/>
    </row>
    <row r="252" spans="1:12">
      <c r="A252" s="5"/>
      <c r="B252" s="5"/>
      <c r="C252" s="31"/>
      <c r="D252" s="31"/>
      <c r="E252" s="31"/>
      <c r="F252" s="31"/>
      <c r="G252" s="31"/>
      <c r="H252" s="31"/>
      <c r="I252" s="31"/>
      <c r="J252" s="31"/>
      <c r="K252" s="31"/>
      <c r="L252" s="31"/>
    </row>
    <row r="253" spans="1:12">
      <c r="A253" s="5"/>
      <c r="B253" s="5"/>
      <c r="C253" s="31"/>
      <c r="D253" s="31"/>
      <c r="E253" s="31"/>
      <c r="F253" s="31"/>
      <c r="G253" s="31"/>
      <c r="H253" s="31"/>
      <c r="I253" s="31"/>
      <c r="J253" s="31"/>
      <c r="K253" s="31"/>
      <c r="L253" s="31"/>
    </row>
    <row r="254" spans="1:12">
      <c r="A254" s="5"/>
      <c r="B254" s="5"/>
      <c r="C254" s="31"/>
      <c r="D254" s="31"/>
      <c r="E254" s="31"/>
      <c r="F254" s="31"/>
      <c r="G254" s="31"/>
      <c r="H254" s="31"/>
      <c r="I254" s="31"/>
      <c r="J254" s="31"/>
      <c r="K254" s="31"/>
      <c r="L254" s="31"/>
    </row>
    <row r="255" spans="1:12">
      <c r="A255" s="5"/>
      <c r="B255" s="5"/>
      <c r="C255" s="31"/>
      <c r="D255" s="31"/>
      <c r="E255" s="31"/>
      <c r="F255" s="31"/>
      <c r="G255" s="31"/>
      <c r="H255" s="31"/>
      <c r="I255" s="31"/>
      <c r="J255" s="31"/>
      <c r="K255" s="31"/>
      <c r="L255" s="31"/>
    </row>
    <row r="256" spans="1:12">
      <c r="A256" s="5"/>
      <c r="B256" s="5"/>
      <c r="C256" s="31"/>
      <c r="D256" s="31"/>
      <c r="E256" s="31"/>
      <c r="F256" s="31"/>
      <c r="G256" s="31"/>
      <c r="H256" s="31"/>
      <c r="I256" s="31"/>
      <c r="J256" s="31"/>
      <c r="K256" s="31"/>
      <c r="L256" s="31"/>
    </row>
    <row r="257" spans="1:12">
      <c r="A257" s="5"/>
      <c r="B257" s="5"/>
      <c r="C257" s="31"/>
      <c r="D257" s="31"/>
      <c r="E257" s="31"/>
      <c r="F257" s="31"/>
      <c r="G257" s="31"/>
      <c r="H257" s="31"/>
      <c r="I257" s="31"/>
      <c r="J257" s="31"/>
      <c r="K257" s="31"/>
      <c r="L257" s="31"/>
    </row>
    <row r="258" spans="1:12">
      <c r="A258" s="5"/>
      <c r="B258" s="5"/>
      <c r="C258" s="31"/>
      <c r="D258" s="31"/>
      <c r="E258" s="31"/>
      <c r="F258" s="31"/>
      <c r="G258" s="31"/>
      <c r="H258" s="31"/>
      <c r="I258" s="31"/>
      <c r="J258" s="31"/>
      <c r="K258" s="31"/>
      <c r="L258" s="31"/>
    </row>
    <row r="259" spans="1:12">
      <c r="A259" s="5"/>
      <c r="B259" s="5"/>
      <c r="C259" s="31"/>
      <c r="D259" s="31"/>
      <c r="E259" s="31"/>
      <c r="F259" s="31"/>
      <c r="G259" s="31"/>
      <c r="H259" s="31"/>
      <c r="I259" s="31"/>
      <c r="J259" s="31"/>
      <c r="K259" s="31"/>
      <c r="L259" s="31"/>
    </row>
    <row r="260" spans="1:12">
      <c r="A260" s="5"/>
      <c r="B260" s="5"/>
      <c r="C260" s="31"/>
      <c r="D260" s="31"/>
      <c r="E260" s="31"/>
      <c r="F260" s="31"/>
      <c r="G260" s="31"/>
      <c r="H260" s="31"/>
      <c r="I260" s="31"/>
      <c r="J260" s="31"/>
      <c r="K260" s="31"/>
      <c r="L260" s="31"/>
    </row>
    <row r="261" spans="1:12">
      <c r="A261" s="5"/>
      <c r="B261" s="5"/>
      <c r="C261" s="31"/>
      <c r="D261" s="31"/>
      <c r="E261" s="31"/>
      <c r="F261" s="31"/>
      <c r="G261" s="31"/>
      <c r="H261" s="31"/>
      <c r="I261" s="31"/>
      <c r="J261" s="31"/>
      <c r="K261" s="31"/>
      <c r="L261" s="31"/>
    </row>
    <row r="262" spans="1:12">
      <c r="A262" s="5"/>
      <c r="B262" s="5"/>
      <c r="C262" s="31"/>
      <c r="D262" s="31"/>
      <c r="E262" s="31"/>
      <c r="F262" s="31"/>
      <c r="G262" s="31"/>
      <c r="H262" s="31"/>
      <c r="I262" s="31"/>
      <c r="J262" s="31"/>
      <c r="K262" s="31"/>
      <c r="L262" s="31"/>
    </row>
    <row r="263" spans="1:12">
      <c r="A263" s="5"/>
      <c r="B263" s="5"/>
      <c r="C263" s="31"/>
      <c r="D263" s="31"/>
      <c r="E263" s="31"/>
      <c r="F263" s="31"/>
      <c r="G263" s="31"/>
      <c r="H263" s="31"/>
      <c r="I263" s="31"/>
      <c r="J263" s="31"/>
      <c r="K263" s="31"/>
      <c r="L263" s="31"/>
    </row>
    <row r="264" spans="1:12">
      <c r="A264" s="5"/>
      <c r="B264" s="5"/>
      <c r="C264" s="31"/>
      <c r="D264" s="31"/>
      <c r="E264" s="31"/>
      <c r="F264" s="31"/>
      <c r="G264" s="31"/>
      <c r="H264" s="31"/>
      <c r="I264" s="31"/>
      <c r="J264" s="31"/>
      <c r="K264" s="31"/>
      <c r="L264" s="31"/>
    </row>
    <row r="265" spans="1:12">
      <c r="A265" s="5"/>
      <c r="B265" s="5"/>
      <c r="C265" s="31"/>
      <c r="D265" s="31"/>
      <c r="E265" s="31"/>
      <c r="F265" s="31"/>
      <c r="G265" s="31"/>
      <c r="H265" s="31"/>
      <c r="I265" s="31"/>
      <c r="J265" s="31"/>
      <c r="K265" s="31"/>
      <c r="L265" s="31"/>
    </row>
    <row r="266" spans="1:12">
      <c r="A266" s="5"/>
      <c r="B266" s="5"/>
      <c r="C266" s="31"/>
      <c r="D266" s="31"/>
      <c r="E266" s="31"/>
      <c r="F266" s="31"/>
      <c r="G266" s="31"/>
      <c r="H266" s="31"/>
      <c r="I266" s="31"/>
      <c r="J266" s="31"/>
      <c r="K266" s="31"/>
      <c r="L266" s="31"/>
    </row>
    <row r="267" spans="1:12">
      <c r="A267" s="5"/>
      <c r="B267" s="5"/>
      <c r="C267" s="31"/>
      <c r="D267" s="31"/>
      <c r="E267" s="31"/>
      <c r="F267" s="31"/>
      <c r="G267" s="31"/>
      <c r="H267" s="31"/>
      <c r="I267" s="31"/>
      <c r="J267" s="31"/>
      <c r="K267" s="31"/>
      <c r="L267" s="31"/>
    </row>
    <row r="268" spans="1:12">
      <c r="A268" s="5"/>
      <c r="B268" s="5"/>
      <c r="C268" s="31"/>
      <c r="D268" s="31"/>
      <c r="E268" s="31"/>
      <c r="F268" s="31"/>
      <c r="G268" s="31"/>
      <c r="H268" s="31"/>
      <c r="I268" s="31"/>
      <c r="J268" s="31"/>
      <c r="K268" s="31"/>
      <c r="L268" s="31"/>
    </row>
    <row r="269" spans="1:12">
      <c r="A269" s="5"/>
      <c r="B269" s="5"/>
      <c r="C269" s="31"/>
      <c r="D269" s="31"/>
      <c r="E269" s="31"/>
      <c r="F269" s="31"/>
      <c r="G269" s="31"/>
      <c r="H269" s="31"/>
      <c r="I269" s="31"/>
      <c r="J269" s="31"/>
      <c r="K269" s="31"/>
      <c r="L269" s="31"/>
    </row>
    <row r="270" spans="1:12">
      <c r="A270" s="5"/>
      <c r="B270" s="5"/>
      <c r="C270" s="31"/>
      <c r="D270" s="31"/>
      <c r="E270" s="31"/>
      <c r="F270" s="31"/>
      <c r="G270" s="31"/>
      <c r="H270" s="31"/>
      <c r="I270" s="31"/>
      <c r="J270" s="31"/>
      <c r="K270" s="31"/>
      <c r="L270" s="31"/>
    </row>
    <row r="271" spans="1:12">
      <c r="A271" s="5"/>
      <c r="B271" s="5"/>
      <c r="C271" s="31"/>
      <c r="D271" s="31"/>
      <c r="E271" s="31"/>
      <c r="F271" s="31"/>
      <c r="G271" s="31"/>
      <c r="H271" s="31"/>
      <c r="I271" s="31"/>
      <c r="J271" s="31"/>
      <c r="K271" s="31"/>
      <c r="L271" s="31"/>
    </row>
    <row r="272" spans="1:12">
      <c r="A272" s="5"/>
      <c r="B272" s="5"/>
      <c r="C272" s="31"/>
      <c r="D272" s="31"/>
      <c r="E272" s="31"/>
      <c r="F272" s="31"/>
      <c r="G272" s="31"/>
      <c r="H272" s="31"/>
      <c r="I272" s="31"/>
      <c r="J272" s="31"/>
      <c r="K272" s="31"/>
      <c r="L272" s="31"/>
    </row>
    <row r="273" spans="1:12">
      <c r="A273" s="5"/>
      <c r="B273" s="5"/>
      <c r="C273" s="31"/>
      <c r="D273" s="31"/>
      <c r="E273" s="31"/>
      <c r="F273" s="31"/>
      <c r="G273" s="31"/>
      <c r="H273" s="31"/>
      <c r="I273" s="31"/>
      <c r="J273" s="31"/>
      <c r="K273" s="31"/>
      <c r="L273" s="31"/>
    </row>
    <row r="274" spans="1:12">
      <c r="A274" s="5"/>
      <c r="B274" s="5"/>
      <c r="C274" s="31"/>
      <c r="D274" s="31"/>
      <c r="E274" s="31"/>
      <c r="F274" s="31"/>
      <c r="G274" s="31"/>
      <c r="H274" s="31"/>
      <c r="I274" s="31"/>
      <c r="J274" s="31"/>
      <c r="K274" s="31"/>
      <c r="L274" s="31"/>
    </row>
    <row r="275" spans="1:12">
      <c r="A275" s="5"/>
      <c r="B275" s="5"/>
      <c r="C275" s="31"/>
      <c r="D275" s="31"/>
      <c r="E275" s="31"/>
      <c r="F275" s="31"/>
      <c r="G275" s="31"/>
      <c r="H275" s="31"/>
      <c r="I275" s="31"/>
      <c r="J275" s="31"/>
      <c r="K275" s="31"/>
      <c r="L275" s="31"/>
    </row>
    <row r="276" spans="1:12">
      <c r="A276" s="5"/>
      <c r="B276" s="5"/>
      <c r="C276" s="31"/>
      <c r="D276" s="31"/>
      <c r="E276" s="31"/>
      <c r="F276" s="31"/>
      <c r="G276" s="31"/>
      <c r="H276" s="31"/>
      <c r="I276" s="31"/>
      <c r="J276" s="31"/>
      <c r="K276" s="31"/>
      <c r="L276" s="31"/>
    </row>
    <row r="277" spans="1:12">
      <c r="A277" s="5"/>
      <c r="B277" s="5"/>
      <c r="C277" s="31"/>
      <c r="D277" s="31"/>
      <c r="E277" s="31"/>
      <c r="F277" s="31"/>
      <c r="G277" s="31"/>
      <c r="H277" s="31"/>
      <c r="I277" s="31"/>
      <c r="J277" s="31"/>
      <c r="K277" s="31"/>
      <c r="L277" s="31"/>
    </row>
    <row r="278" spans="1:12">
      <c r="A278" s="5"/>
      <c r="B278" s="5"/>
      <c r="C278" s="31"/>
      <c r="D278" s="31"/>
      <c r="E278" s="31"/>
      <c r="F278" s="31"/>
      <c r="G278" s="31"/>
      <c r="H278" s="31"/>
      <c r="I278" s="31"/>
      <c r="J278" s="31"/>
      <c r="K278" s="31"/>
      <c r="L278" s="31"/>
    </row>
    <row r="279" spans="1:12">
      <c r="A279" s="5"/>
      <c r="B279" s="5"/>
      <c r="C279" s="31"/>
      <c r="D279" s="31"/>
      <c r="E279" s="31"/>
      <c r="F279" s="31"/>
      <c r="G279" s="31"/>
      <c r="H279" s="31"/>
      <c r="I279" s="31"/>
      <c r="J279" s="31"/>
      <c r="K279" s="31"/>
      <c r="L279" s="31"/>
    </row>
    <row r="280" spans="1:12">
      <c r="A280" s="5"/>
      <c r="B280" s="5"/>
      <c r="C280" s="31"/>
      <c r="D280" s="31"/>
      <c r="E280" s="31"/>
      <c r="F280" s="31"/>
      <c r="G280" s="31"/>
      <c r="H280" s="31"/>
      <c r="I280" s="31"/>
      <c r="J280" s="31"/>
      <c r="K280" s="31"/>
      <c r="L280" s="31"/>
    </row>
    <row r="281" spans="1:12">
      <c r="A281" s="5"/>
      <c r="B281" s="5"/>
      <c r="C281" s="31"/>
      <c r="D281" s="31"/>
      <c r="E281" s="31"/>
      <c r="F281" s="31"/>
      <c r="G281" s="31"/>
      <c r="H281" s="31"/>
      <c r="I281" s="31"/>
      <c r="J281" s="31"/>
      <c r="K281" s="31"/>
      <c r="L281" s="31"/>
    </row>
    <row r="282" spans="1:12">
      <c r="A282" s="5"/>
      <c r="B282" s="5"/>
      <c r="C282" s="31"/>
      <c r="D282" s="31"/>
      <c r="E282" s="31"/>
      <c r="F282" s="31"/>
      <c r="G282" s="31"/>
      <c r="H282" s="31"/>
      <c r="I282" s="31"/>
      <c r="J282" s="31"/>
      <c r="K282" s="31"/>
      <c r="L282" s="31"/>
    </row>
    <row r="283" spans="1:12">
      <c r="A283" s="5"/>
      <c r="B283" s="5"/>
      <c r="C283" s="31"/>
      <c r="D283" s="31"/>
      <c r="E283" s="31"/>
      <c r="F283" s="31"/>
      <c r="G283" s="31"/>
      <c r="H283" s="31"/>
      <c r="I283" s="31"/>
      <c r="J283" s="31"/>
      <c r="K283" s="31"/>
      <c r="L283" s="31"/>
    </row>
    <row r="284" spans="1:12">
      <c r="A284" s="5"/>
      <c r="B284" s="5"/>
      <c r="C284" s="31"/>
      <c r="D284" s="31"/>
      <c r="E284" s="31"/>
      <c r="F284" s="31"/>
      <c r="G284" s="31"/>
      <c r="H284" s="31"/>
      <c r="I284" s="31"/>
      <c r="J284" s="31"/>
      <c r="K284" s="31"/>
      <c r="L284" s="31"/>
    </row>
    <row r="285" spans="1:12">
      <c r="A285" s="5"/>
      <c r="B285" s="5"/>
      <c r="C285" s="31"/>
      <c r="D285" s="31"/>
      <c r="E285" s="31"/>
      <c r="F285" s="31"/>
      <c r="G285" s="31"/>
      <c r="H285" s="31"/>
      <c r="I285" s="31"/>
      <c r="J285" s="31"/>
      <c r="K285" s="31"/>
      <c r="L285" s="31"/>
    </row>
    <row r="286" spans="1:12">
      <c r="A286" s="5"/>
      <c r="B286" s="5"/>
      <c r="C286" s="31"/>
      <c r="D286" s="31"/>
      <c r="E286" s="31"/>
      <c r="F286" s="31"/>
      <c r="G286" s="31"/>
      <c r="H286" s="31"/>
      <c r="I286" s="31"/>
      <c r="J286" s="31"/>
      <c r="K286" s="31"/>
      <c r="L286" s="31"/>
    </row>
    <row r="287" spans="1:12">
      <c r="A287" s="5"/>
      <c r="B287" s="5"/>
      <c r="C287" s="31"/>
      <c r="D287" s="31"/>
      <c r="E287" s="31"/>
      <c r="F287" s="31"/>
      <c r="G287" s="31"/>
      <c r="H287" s="31"/>
      <c r="I287" s="31"/>
      <c r="J287" s="31"/>
      <c r="K287" s="31"/>
      <c r="L287" s="31"/>
    </row>
    <row r="288" spans="1:12">
      <c r="A288" s="5"/>
      <c r="B288" s="5"/>
      <c r="C288" s="31"/>
      <c r="D288" s="31"/>
      <c r="E288" s="31"/>
      <c r="F288" s="31"/>
      <c r="G288" s="31"/>
      <c r="H288" s="31"/>
      <c r="I288" s="31"/>
      <c r="J288" s="31"/>
      <c r="K288" s="31"/>
      <c r="L288" s="31"/>
    </row>
    <row r="289" spans="1:12">
      <c r="A289" s="5"/>
      <c r="B289" s="5"/>
      <c r="C289" s="31"/>
      <c r="D289" s="31"/>
      <c r="E289" s="31"/>
      <c r="F289" s="31"/>
      <c r="G289" s="31"/>
      <c r="H289" s="31"/>
      <c r="I289" s="31"/>
      <c r="J289" s="31"/>
      <c r="K289" s="31"/>
      <c r="L289" s="31"/>
    </row>
    <row r="290" spans="1:12">
      <c r="A290" s="5"/>
      <c r="B290" s="5"/>
      <c r="C290" s="31"/>
      <c r="D290" s="31"/>
      <c r="E290" s="31"/>
      <c r="F290" s="31"/>
      <c r="G290" s="31"/>
      <c r="H290" s="31"/>
      <c r="I290" s="31"/>
      <c r="J290" s="31"/>
      <c r="K290" s="31"/>
      <c r="L290" s="31"/>
    </row>
    <row r="291" spans="1:12">
      <c r="A291" s="5"/>
      <c r="B291" s="5"/>
      <c r="C291" s="31"/>
      <c r="D291" s="31"/>
      <c r="E291" s="31"/>
      <c r="F291" s="31"/>
      <c r="G291" s="31"/>
      <c r="H291" s="31"/>
      <c r="I291" s="31"/>
      <c r="J291" s="31"/>
      <c r="K291" s="31"/>
      <c r="L291" s="31"/>
    </row>
    <row r="292" spans="1:12">
      <c r="A292" s="5"/>
      <c r="B292" s="5"/>
      <c r="C292" s="31"/>
      <c r="D292" s="31"/>
      <c r="E292" s="31"/>
      <c r="F292" s="31"/>
      <c r="G292" s="31"/>
      <c r="H292" s="31"/>
      <c r="I292" s="31"/>
      <c r="J292" s="31"/>
      <c r="K292" s="31"/>
      <c r="L292" s="31"/>
    </row>
    <row r="293" spans="1:12">
      <c r="A293" s="5"/>
      <c r="B293" s="5"/>
      <c r="C293" s="31"/>
      <c r="D293" s="31"/>
      <c r="E293" s="31"/>
      <c r="F293" s="31"/>
      <c r="G293" s="31"/>
      <c r="H293" s="31"/>
      <c r="I293" s="31"/>
      <c r="J293" s="31"/>
      <c r="K293" s="31"/>
      <c r="L293" s="31"/>
    </row>
    <row r="294" spans="1:12">
      <c r="A294" s="5"/>
      <c r="B294" s="5"/>
      <c r="C294" s="31"/>
      <c r="D294" s="31"/>
      <c r="E294" s="31"/>
      <c r="F294" s="31"/>
      <c r="G294" s="31"/>
      <c r="H294" s="31"/>
      <c r="I294" s="31"/>
      <c r="J294" s="31"/>
      <c r="K294" s="31"/>
      <c r="L294" s="31"/>
    </row>
    <row r="295" spans="1:12">
      <c r="A295" s="5"/>
      <c r="B295" s="5"/>
      <c r="C295" s="31"/>
      <c r="D295" s="31"/>
      <c r="E295" s="31"/>
      <c r="F295" s="31"/>
      <c r="G295" s="31"/>
      <c r="H295" s="31"/>
      <c r="I295" s="31"/>
      <c r="J295" s="31"/>
      <c r="K295" s="31"/>
      <c r="L295" s="31"/>
    </row>
    <row r="296" spans="1:12">
      <c r="A296" s="5"/>
      <c r="B296" s="5"/>
      <c r="C296" s="31"/>
      <c r="D296" s="31"/>
      <c r="E296" s="31"/>
      <c r="F296" s="31"/>
      <c r="G296" s="31"/>
      <c r="H296" s="31"/>
      <c r="I296" s="31"/>
      <c r="J296" s="31"/>
      <c r="K296" s="31"/>
      <c r="L296" s="31"/>
    </row>
    <row r="297" spans="1:12">
      <c r="A297" s="5"/>
      <c r="B297" s="5"/>
      <c r="C297" s="31"/>
      <c r="D297" s="31"/>
      <c r="E297" s="31"/>
      <c r="F297" s="31"/>
      <c r="G297" s="31"/>
      <c r="H297" s="31"/>
      <c r="I297" s="31"/>
      <c r="J297" s="31"/>
      <c r="K297" s="31"/>
      <c r="L297" s="31"/>
    </row>
    <row r="298" spans="1:12">
      <c r="A298" s="5"/>
      <c r="B298" s="5"/>
      <c r="C298" s="31"/>
      <c r="D298" s="31"/>
      <c r="E298" s="31"/>
      <c r="F298" s="31"/>
      <c r="G298" s="31"/>
      <c r="H298" s="31"/>
      <c r="I298" s="31"/>
      <c r="J298" s="31"/>
      <c r="K298" s="31"/>
      <c r="L298" s="31"/>
    </row>
    <row r="299" spans="1:12">
      <c r="A299" s="5"/>
      <c r="B299" s="5"/>
      <c r="C299" s="31"/>
      <c r="D299" s="31"/>
      <c r="E299" s="31"/>
      <c r="F299" s="31"/>
      <c r="G299" s="31"/>
      <c r="H299" s="31"/>
      <c r="I299" s="31"/>
      <c r="J299" s="31"/>
      <c r="K299" s="31"/>
      <c r="L299" s="31"/>
    </row>
    <row r="300" spans="1:12">
      <c r="A300" s="5"/>
      <c r="B300" s="5"/>
      <c r="C300" s="31"/>
      <c r="D300" s="31"/>
      <c r="E300" s="31"/>
      <c r="F300" s="31"/>
      <c r="G300" s="31"/>
      <c r="H300" s="31"/>
      <c r="I300" s="31"/>
      <c r="J300" s="31"/>
      <c r="K300" s="31"/>
      <c r="L300" s="31"/>
    </row>
    <row r="301" spans="1:12">
      <c r="A301" s="5"/>
      <c r="B301" s="5"/>
      <c r="C301" s="31"/>
      <c r="D301" s="31"/>
      <c r="E301" s="31"/>
      <c r="F301" s="31"/>
      <c r="G301" s="31"/>
      <c r="H301" s="31"/>
      <c r="I301" s="31"/>
      <c r="J301" s="31"/>
      <c r="K301" s="31"/>
      <c r="L301" s="31"/>
    </row>
    <row r="302" spans="1:12">
      <c r="A302" s="5"/>
      <c r="B302" s="5"/>
      <c r="C302" s="31"/>
      <c r="D302" s="31"/>
      <c r="E302" s="31"/>
      <c r="F302" s="31"/>
      <c r="G302" s="31"/>
      <c r="H302" s="31"/>
      <c r="I302" s="31"/>
      <c r="J302" s="31"/>
      <c r="K302" s="31"/>
      <c r="L302" s="31"/>
    </row>
    <row r="303" spans="1:12">
      <c r="A303" s="5"/>
      <c r="B303" s="5"/>
      <c r="C303" s="31"/>
      <c r="D303" s="31"/>
      <c r="E303" s="31"/>
      <c r="F303" s="31"/>
      <c r="G303" s="31"/>
      <c r="H303" s="31"/>
      <c r="I303" s="31"/>
      <c r="J303" s="31"/>
      <c r="K303" s="31"/>
      <c r="L303" s="31"/>
    </row>
    <row r="304" spans="1:12">
      <c r="A304" s="5"/>
      <c r="B304" s="5"/>
      <c r="C304" s="31"/>
      <c r="D304" s="31"/>
      <c r="E304" s="31"/>
      <c r="F304" s="31"/>
      <c r="G304" s="31"/>
      <c r="H304" s="31"/>
      <c r="I304" s="31"/>
      <c r="J304" s="31"/>
      <c r="K304" s="31"/>
      <c r="L304" s="31"/>
    </row>
    <row r="305" spans="1:12">
      <c r="A305" s="5"/>
      <c r="B305" s="5"/>
      <c r="C305" s="31"/>
      <c r="D305" s="31"/>
      <c r="E305" s="31"/>
      <c r="F305" s="31"/>
      <c r="G305" s="31"/>
      <c r="H305" s="31"/>
      <c r="I305" s="31"/>
      <c r="J305" s="31"/>
      <c r="K305" s="31"/>
      <c r="L305" s="31"/>
    </row>
    <row r="306" spans="1:12">
      <c r="A306" s="5"/>
      <c r="B306" s="5"/>
      <c r="C306" s="31"/>
      <c r="D306" s="31"/>
      <c r="E306" s="31"/>
      <c r="F306" s="31"/>
      <c r="G306" s="31"/>
      <c r="H306" s="31"/>
      <c r="I306" s="31"/>
      <c r="J306" s="31"/>
      <c r="K306" s="31"/>
      <c r="L306" s="31"/>
    </row>
    <row r="307" spans="1:12">
      <c r="A307" s="5"/>
      <c r="B307" s="5"/>
      <c r="C307" s="31"/>
      <c r="D307" s="31"/>
      <c r="E307" s="31"/>
      <c r="F307" s="31"/>
      <c r="G307" s="31"/>
      <c r="H307" s="31"/>
      <c r="I307" s="31"/>
      <c r="J307" s="31"/>
      <c r="K307" s="31"/>
      <c r="L307" s="31"/>
    </row>
    <row r="308" spans="1:12">
      <c r="A308" s="5"/>
      <c r="B308" s="5"/>
      <c r="C308" s="31"/>
      <c r="D308" s="31"/>
      <c r="E308" s="31"/>
      <c r="F308" s="31"/>
      <c r="G308" s="31"/>
      <c r="H308" s="31"/>
      <c r="I308" s="31"/>
      <c r="J308" s="31"/>
      <c r="K308" s="31"/>
      <c r="L308" s="31"/>
    </row>
    <row r="309" spans="1:12">
      <c r="A309" s="5"/>
      <c r="B309" s="5"/>
      <c r="C309" s="31"/>
      <c r="D309" s="31"/>
      <c r="E309" s="31"/>
      <c r="F309" s="31"/>
      <c r="G309" s="31"/>
      <c r="H309" s="31"/>
      <c r="I309" s="31"/>
      <c r="J309" s="31"/>
      <c r="K309" s="31"/>
      <c r="L309" s="31"/>
    </row>
    <row r="310" spans="1:12">
      <c r="A310" s="5"/>
      <c r="B310" s="5"/>
      <c r="C310" s="31"/>
      <c r="D310" s="31"/>
      <c r="E310" s="31"/>
      <c r="F310" s="31"/>
      <c r="G310" s="31"/>
      <c r="H310" s="31"/>
      <c r="I310" s="31"/>
      <c r="J310" s="31"/>
      <c r="K310" s="31"/>
      <c r="L310" s="31"/>
    </row>
    <row r="311" spans="1:12">
      <c r="A311" s="5"/>
      <c r="B311" s="5"/>
      <c r="C311" s="31"/>
      <c r="D311" s="31"/>
      <c r="E311" s="31"/>
      <c r="F311" s="31"/>
      <c r="G311" s="31"/>
      <c r="H311" s="31"/>
      <c r="I311" s="31"/>
      <c r="J311" s="31"/>
      <c r="K311" s="31"/>
      <c r="L311" s="31"/>
    </row>
    <row r="312" spans="1:12">
      <c r="A312" s="5"/>
      <c r="B312" s="5"/>
      <c r="C312" s="31"/>
      <c r="D312" s="31"/>
      <c r="E312" s="31"/>
      <c r="F312" s="31"/>
      <c r="G312" s="31"/>
      <c r="H312" s="31"/>
      <c r="I312" s="31"/>
      <c r="J312" s="31"/>
      <c r="K312" s="31"/>
      <c r="L312" s="31"/>
    </row>
    <row r="313" spans="1:12">
      <c r="A313" s="5"/>
      <c r="B313" s="5"/>
      <c r="C313" s="31"/>
      <c r="D313" s="31"/>
      <c r="E313" s="31"/>
      <c r="F313" s="31"/>
      <c r="G313" s="31"/>
      <c r="H313" s="31"/>
      <c r="I313" s="31"/>
      <c r="J313" s="31"/>
      <c r="K313" s="31"/>
      <c r="L313" s="31"/>
    </row>
    <row r="314" spans="1:12">
      <c r="A314" s="5"/>
      <c r="B314" s="5"/>
      <c r="C314" s="31"/>
      <c r="D314" s="31"/>
      <c r="E314" s="31"/>
      <c r="F314" s="31"/>
      <c r="G314" s="31"/>
      <c r="H314" s="31"/>
      <c r="I314" s="31"/>
      <c r="J314" s="31"/>
      <c r="K314" s="31"/>
      <c r="L314" s="31"/>
    </row>
    <row r="315" spans="1:12">
      <c r="A315" s="5"/>
      <c r="B315" s="5"/>
      <c r="C315" s="31"/>
      <c r="D315" s="31"/>
      <c r="E315" s="31"/>
      <c r="F315" s="31"/>
      <c r="G315" s="31"/>
      <c r="H315" s="31"/>
      <c r="I315" s="31"/>
      <c r="J315" s="31"/>
      <c r="K315" s="31"/>
      <c r="L315" s="31"/>
    </row>
    <row r="316" spans="1:12">
      <c r="A316" s="5"/>
      <c r="B316" s="5"/>
      <c r="C316" s="31"/>
      <c r="D316" s="31"/>
      <c r="E316" s="31"/>
      <c r="F316" s="31"/>
      <c r="G316" s="31"/>
      <c r="H316" s="31"/>
      <c r="I316" s="31"/>
      <c r="J316" s="31"/>
      <c r="K316" s="31"/>
      <c r="L316" s="31"/>
    </row>
    <row r="317" spans="1:12">
      <c r="A317" s="5"/>
      <c r="B317" s="5"/>
      <c r="C317" s="31"/>
      <c r="D317" s="31"/>
      <c r="E317" s="31"/>
      <c r="F317" s="31"/>
      <c r="G317" s="31"/>
      <c r="H317" s="31"/>
      <c r="I317" s="31"/>
      <c r="J317" s="31"/>
      <c r="K317" s="31"/>
      <c r="L317" s="31"/>
    </row>
    <row r="318" spans="1:12">
      <c r="A318" s="5"/>
      <c r="B318" s="5"/>
      <c r="C318" s="31"/>
      <c r="D318" s="31"/>
      <c r="E318" s="31"/>
      <c r="F318" s="31"/>
      <c r="G318" s="31"/>
      <c r="H318" s="31"/>
      <c r="I318" s="31"/>
      <c r="J318" s="31"/>
      <c r="K318" s="31"/>
      <c r="L318" s="31"/>
    </row>
    <row r="319" spans="1:12">
      <c r="A319" s="5"/>
      <c r="B319" s="5"/>
      <c r="C319" s="31"/>
      <c r="D319" s="31"/>
      <c r="E319" s="31"/>
      <c r="F319" s="31"/>
      <c r="G319" s="31"/>
      <c r="H319" s="31"/>
      <c r="I319" s="31"/>
      <c r="J319" s="31"/>
      <c r="K319" s="31"/>
      <c r="L319" s="31"/>
    </row>
    <row r="320" spans="1:12">
      <c r="A320" s="5"/>
      <c r="B320" s="5"/>
      <c r="C320" s="31"/>
      <c r="D320" s="31"/>
      <c r="E320" s="31"/>
      <c r="F320" s="31"/>
      <c r="G320" s="31"/>
      <c r="H320" s="31"/>
      <c r="I320" s="31"/>
      <c r="J320" s="31"/>
      <c r="K320" s="31"/>
      <c r="L320" s="31"/>
    </row>
    <row r="321" spans="1:12">
      <c r="A321" s="5"/>
      <c r="B321" s="5"/>
      <c r="C321" s="31"/>
      <c r="D321" s="31"/>
      <c r="E321" s="31"/>
      <c r="F321" s="31"/>
      <c r="G321" s="31"/>
      <c r="H321" s="31"/>
      <c r="I321" s="31"/>
      <c r="J321" s="31"/>
      <c r="K321" s="31"/>
      <c r="L321" s="31"/>
    </row>
    <row r="322" spans="1:12">
      <c r="A322" s="5"/>
      <c r="B322" s="5"/>
      <c r="C322" s="31"/>
      <c r="D322" s="31"/>
      <c r="E322" s="31"/>
      <c r="F322" s="31"/>
      <c r="G322" s="31"/>
      <c r="H322" s="31"/>
      <c r="I322" s="31"/>
      <c r="J322" s="31"/>
      <c r="K322" s="31"/>
      <c r="L322" s="31"/>
    </row>
    <row r="323" spans="1:12">
      <c r="A323" s="5"/>
      <c r="B323" s="5"/>
      <c r="C323" s="31"/>
      <c r="D323" s="31"/>
      <c r="E323" s="31"/>
      <c r="F323" s="31"/>
      <c r="G323" s="31"/>
      <c r="H323" s="31"/>
      <c r="I323" s="31"/>
      <c r="J323" s="31"/>
      <c r="K323" s="31"/>
      <c r="L323" s="31"/>
    </row>
    <row r="324" spans="1:12">
      <c r="A324" s="5"/>
      <c r="B324" s="5"/>
      <c r="C324" s="31"/>
      <c r="D324" s="31"/>
      <c r="E324" s="31"/>
      <c r="F324" s="31"/>
      <c r="G324" s="31"/>
      <c r="H324" s="31"/>
      <c r="I324" s="31"/>
      <c r="J324" s="31"/>
      <c r="K324" s="31"/>
      <c r="L324" s="31"/>
    </row>
    <row r="325" spans="1:12">
      <c r="A325" s="5"/>
      <c r="B325" s="5"/>
      <c r="C325" s="31"/>
      <c r="D325" s="31"/>
      <c r="E325" s="31"/>
      <c r="F325" s="31"/>
      <c r="G325" s="31"/>
      <c r="H325" s="31"/>
      <c r="I325" s="31"/>
      <c r="J325" s="31"/>
      <c r="K325" s="31"/>
      <c r="L325" s="31"/>
    </row>
    <row r="326" spans="1:12">
      <c r="A326" s="5"/>
      <c r="B326" s="5"/>
      <c r="C326" s="31"/>
      <c r="D326" s="31"/>
      <c r="E326" s="31"/>
      <c r="F326" s="31"/>
      <c r="G326" s="31"/>
      <c r="H326" s="31"/>
      <c r="I326" s="31"/>
      <c r="J326" s="31"/>
      <c r="K326" s="31"/>
      <c r="L326" s="31"/>
    </row>
    <row r="327" spans="1:12">
      <c r="A327" s="5"/>
      <c r="B327" s="5"/>
      <c r="C327" s="31"/>
      <c r="D327" s="31"/>
      <c r="E327" s="31"/>
      <c r="F327" s="31"/>
      <c r="G327" s="31"/>
      <c r="H327" s="31"/>
      <c r="I327" s="31"/>
      <c r="J327" s="31"/>
      <c r="K327" s="31"/>
      <c r="L327" s="31"/>
    </row>
    <row r="328" spans="1:12">
      <c r="A328" s="5"/>
      <c r="B328" s="5"/>
      <c r="C328" s="31"/>
      <c r="D328" s="31"/>
      <c r="E328" s="31"/>
      <c r="F328" s="31"/>
      <c r="G328" s="31"/>
      <c r="H328" s="31"/>
      <c r="I328" s="31"/>
      <c r="J328" s="31"/>
      <c r="K328" s="31"/>
      <c r="L328" s="31"/>
    </row>
    <row r="329" spans="1:12">
      <c r="A329" s="5"/>
      <c r="B329" s="5"/>
      <c r="C329" s="31"/>
      <c r="D329" s="31"/>
      <c r="E329" s="31"/>
      <c r="F329" s="31"/>
      <c r="G329" s="31"/>
      <c r="H329" s="31"/>
      <c r="I329" s="31"/>
      <c r="J329" s="31"/>
      <c r="K329" s="31"/>
      <c r="L329" s="31"/>
    </row>
    <row r="330" spans="1:12">
      <c r="A330" s="5"/>
      <c r="B330" s="5"/>
      <c r="C330" s="31"/>
      <c r="D330" s="31"/>
      <c r="E330" s="31"/>
      <c r="F330" s="31"/>
      <c r="G330" s="31"/>
      <c r="H330" s="31"/>
      <c r="I330" s="31"/>
      <c r="J330" s="31"/>
      <c r="K330" s="31"/>
      <c r="L330" s="31"/>
    </row>
    <row r="331" spans="1:12">
      <c r="A331" s="5"/>
      <c r="B331" s="5"/>
      <c r="C331" s="31"/>
      <c r="D331" s="31"/>
      <c r="E331" s="31"/>
      <c r="F331" s="31"/>
      <c r="G331" s="31"/>
      <c r="H331" s="31"/>
      <c r="I331" s="31"/>
      <c r="J331" s="31"/>
      <c r="K331" s="31"/>
      <c r="L331" s="31"/>
    </row>
    <row r="332" spans="1:12">
      <c r="A332" s="5"/>
      <c r="B332" s="5"/>
      <c r="C332" s="31"/>
      <c r="D332" s="31"/>
      <c r="E332" s="31"/>
      <c r="F332" s="31"/>
      <c r="G332" s="31"/>
      <c r="H332" s="31"/>
      <c r="I332" s="31"/>
      <c r="J332" s="31"/>
      <c r="K332" s="31"/>
      <c r="L332" s="31"/>
    </row>
    <row r="333" spans="1:12">
      <c r="A333" s="5"/>
      <c r="B333" s="5"/>
      <c r="C333" s="31"/>
      <c r="D333" s="31"/>
      <c r="E333" s="31"/>
      <c r="F333" s="31"/>
      <c r="G333" s="31"/>
      <c r="H333" s="31"/>
      <c r="I333" s="31"/>
      <c r="J333" s="31"/>
      <c r="K333" s="31"/>
      <c r="L333" s="31"/>
    </row>
    <row r="334" spans="1:12">
      <c r="A334" s="5"/>
      <c r="B334" s="5"/>
      <c r="C334" s="31"/>
      <c r="D334" s="31"/>
      <c r="E334" s="31"/>
      <c r="F334" s="31"/>
      <c r="G334" s="31"/>
      <c r="H334" s="31"/>
      <c r="I334" s="31"/>
      <c r="J334" s="31"/>
      <c r="K334" s="31"/>
      <c r="L334" s="31"/>
    </row>
    <row r="335" spans="1:12">
      <c r="A335" s="5"/>
      <c r="B335" s="5"/>
      <c r="C335" s="31"/>
      <c r="D335" s="31"/>
      <c r="E335" s="31"/>
      <c r="F335" s="31"/>
      <c r="G335" s="31"/>
      <c r="H335" s="31"/>
      <c r="I335" s="31"/>
      <c r="J335" s="31"/>
      <c r="K335" s="31"/>
      <c r="L335" s="31"/>
    </row>
    <row r="336" spans="1:12">
      <c r="A336" s="5"/>
      <c r="B336" s="5"/>
      <c r="C336" s="31"/>
      <c r="D336" s="31"/>
      <c r="E336" s="31"/>
      <c r="F336" s="31"/>
      <c r="G336" s="31"/>
      <c r="H336" s="31"/>
      <c r="I336" s="31"/>
      <c r="J336" s="31"/>
      <c r="K336" s="31"/>
      <c r="L336" s="31"/>
    </row>
    <row r="337" spans="1:12">
      <c r="A337" s="5"/>
      <c r="B337" s="5"/>
      <c r="C337" s="31"/>
      <c r="D337" s="31"/>
      <c r="E337" s="31"/>
      <c r="F337" s="31"/>
      <c r="G337" s="31"/>
      <c r="H337" s="31"/>
      <c r="I337" s="31"/>
      <c r="J337" s="31"/>
      <c r="K337" s="31"/>
      <c r="L337" s="31"/>
    </row>
    <row r="338" spans="1:12">
      <c r="A338" s="5"/>
      <c r="B338" s="5"/>
      <c r="C338" s="31"/>
      <c r="D338" s="31"/>
      <c r="E338" s="31"/>
      <c r="F338" s="31"/>
      <c r="G338" s="31"/>
      <c r="H338" s="31"/>
      <c r="I338" s="31"/>
      <c r="J338" s="31"/>
      <c r="K338" s="31"/>
      <c r="L338" s="31"/>
    </row>
    <row r="339" spans="1:12">
      <c r="A339" s="5"/>
      <c r="B339" s="5"/>
      <c r="C339" s="31"/>
      <c r="D339" s="31"/>
      <c r="E339" s="31"/>
      <c r="F339" s="31"/>
      <c r="G339" s="31"/>
      <c r="H339" s="31"/>
      <c r="I339" s="31"/>
      <c r="J339" s="31"/>
      <c r="K339" s="31"/>
      <c r="L339" s="31"/>
    </row>
    <row r="340" spans="1:12">
      <c r="A340" s="5"/>
      <c r="B340" s="5"/>
      <c r="C340" s="31"/>
      <c r="D340" s="31"/>
      <c r="E340" s="31"/>
      <c r="F340" s="31"/>
      <c r="G340" s="31"/>
      <c r="H340" s="31"/>
      <c r="I340" s="31"/>
      <c r="J340" s="31"/>
      <c r="K340" s="31"/>
      <c r="L340" s="31"/>
    </row>
    <row r="341" spans="1:12">
      <c r="A341" s="5"/>
      <c r="B341" s="5"/>
      <c r="C341" s="31"/>
      <c r="D341" s="31"/>
      <c r="E341" s="31"/>
      <c r="F341" s="31"/>
      <c r="G341" s="31"/>
      <c r="H341" s="31"/>
      <c r="I341" s="31"/>
      <c r="J341" s="31"/>
      <c r="K341" s="31"/>
      <c r="L341" s="31"/>
    </row>
    <row r="342" spans="1:12">
      <c r="A342" s="5"/>
      <c r="B342" s="5"/>
      <c r="C342" s="31"/>
      <c r="D342" s="31"/>
      <c r="E342" s="31"/>
      <c r="F342" s="31"/>
      <c r="G342" s="31"/>
      <c r="H342" s="31"/>
      <c r="I342" s="31"/>
      <c r="J342" s="31"/>
      <c r="K342" s="31"/>
      <c r="L342" s="31"/>
    </row>
    <row r="343" spans="1:12">
      <c r="A343" s="5"/>
      <c r="B343" s="5"/>
      <c r="C343" s="31"/>
      <c r="D343" s="31"/>
      <c r="E343" s="31"/>
      <c r="F343" s="31"/>
      <c r="G343" s="31"/>
      <c r="H343" s="31"/>
      <c r="I343" s="31"/>
      <c r="J343" s="31"/>
      <c r="K343" s="31"/>
      <c r="L343" s="31"/>
    </row>
    <row r="344" spans="1:12">
      <c r="A344" s="5"/>
      <c r="B344" s="5"/>
      <c r="C344" s="31"/>
      <c r="D344" s="31"/>
      <c r="E344" s="31"/>
      <c r="F344" s="31"/>
      <c r="G344" s="31"/>
      <c r="H344" s="31"/>
      <c r="I344" s="31"/>
      <c r="J344" s="31"/>
      <c r="K344" s="31"/>
      <c r="L344" s="31"/>
    </row>
    <row r="345" spans="1:12">
      <c r="A345" s="5"/>
      <c r="B345" s="5"/>
      <c r="C345" s="31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>
      <c r="A346" s="5"/>
      <c r="B346" s="5"/>
      <c r="C346" s="31"/>
      <c r="D346" s="31"/>
      <c r="E346" s="31"/>
      <c r="F346" s="31"/>
      <c r="G346" s="31"/>
      <c r="H346" s="31"/>
      <c r="I346" s="31"/>
      <c r="J346" s="31"/>
      <c r="K346" s="31"/>
      <c r="L346" s="31"/>
    </row>
    <row r="347" spans="1:12">
      <c r="A347" s="5"/>
      <c r="B347" s="5"/>
      <c r="C347" s="31"/>
      <c r="D347" s="31"/>
      <c r="E347" s="31"/>
      <c r="F347" s="31"/>
      <c r="G347" s="31"/>
      <c r="H347" s="31"/>
      <c r="I347" s="31"/>
      <c r="J347" s="31"/>
      <c r="K347" s="31"/>
      <c r="L347" s="31"/>
    </row>
    <row r="348" spans="1:12">
      <c r="A348" s="5"/>
      <c r="B348" s="5"/>
      <c r="C348" s="31"/>
      <c r="D348" s="31"/>
      <c r="E348" s="31"/>
      <c r="F348" s="31"/>
      <c r="G348" s="31"/>
      <c r="H348" s="31"/>
      <c r="I348" s="31"/>
      <c r="J348" s="31"/>
      <c r="K348" s="31"/>
      <c r="L348" s="31"/>
    </row>
    <row r="349" spans="1:12">
      <c r="A349" s="5"/>
      <c r="B349" s="5"/>
      <c r="C349" s="31"/>
      <c r="D349" s="31"/>
      <c r="E349" s="31"/>
      <c r="F349" s="31"/>
      <c r="G349" s="31"/>
      <c r="H349" s="31"/>
      <c r="I349" s="31"/>
      <c r="J349" s="31"/>
      <c r="K349" s="31"/>
      <c r="L349" s="31"/>
    </row>
    <row r="350" spans="1:12">
      <c r="A350" s="5"/>
      <c r="B350" s="5"/>
      <c r="C350" s="31"/>
      <c r="D350" s="31"/>
      <c r="E350" s="31"/>
      <c r="F350" s="31"/>
      <c r="G350" s="31"/>
      <c r="H350" s="31"/>
      <c r="I350" s="31"/>
      <c r="J350" s="31"/>
      <c r="K350" s="31"/>
      <c r="L350" s="31"/>
    </row>
    <row r="351" spans="1:12">
      <c r="A351" s="5"/>
      <c r="B351" s="5"/>
      <c r="C351" s="31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12">
      <c r="A352" s="5"/>
      <c r="B352" s="5"/>
      <c r="C352" s="31"/>
      <c r="D352" s="31"/>
      <c r="E352" s="31"/>
      <c r="F352" s="31"/>
      <c r="G352" s="31"/>
      <c r="H352" s="31"/>
      <c r="I352" s="31"/>
      <c r="J352" s="31"/>
      <c r="K352" s="31"/>
      <c r="L352" s="31"/>
    </row>
    <row r="353" spans="1:12">
      <c r="A353" s="5"/>
      <c r="B353" s="5"/>
      <c r="C353" s="31"/>
      <c r="D353" s="31"/>
      <c r="E353" s="31"/>
      <c r="F353" s="31"/>
      <c r="G353" s="31"/>
      <c r="H353" s="31"/>
      <c r="I353" s="31"/>
      <c r="J353" s="31"/>
      <c r="K353" s="31"/>
      <c r="L353" s="31"/>
    </row>
    <row r="354" spans="1:12">
      <c r="A354" s="5"/>
      <c r="B354" s="5"/>
      <c r="C354" s="31"/>
      <c r="D354" s="31"/>
      <c r="E354" s="31"/>
      <c r="F354" s="31"/>
      <c r="G354" s="31"/>
      <c r="H354" s="31"/>
      <c r="I354" s="31"/>
      <c r="J354" s="31"/>
      <c r="K354" s="31"/>
      <c r="L354" s="31"/>
    </row>
    <row r="355" spans="1:12">
      <c r="A355" s="5"/>
      <c r="B355" s="5"/>
      <c r="C355" s="31"/>
      <c r="D355" s="31"/>
      <c r="E355" s="31"/>
      <c r="F355" s="31"/>
      <c r="G355" s="31"/>
      <c r="H355" s="31"/>
      <c r="I355" s="31"/>
      <c r="J355" s="31"/>
      <c r="K355" s="31"/>
      <c r="L355" s="31"/>
    </row>
    <row r="356" spans="1:12">
      <c r="A356" s="5"/>
      <c r="B356" s="5"/>
      <c r="C356" s="31"/>
      <c r="D356" s="31"/>
      <c r="E356" s="31"/>
      <c r="F356" s="31"/>
      <c r="G356" s="31"/>
      <c r="H356" s="31"/>
      <c r="I356" s="31"/>
      <c r="J356" s="31"/>
      <c r="K356" s="31"/>
      <c r="L356" s="31"/>
    </row>
    <row r="357" spans="1:12">
      <c r="A357" s="5"/>
      <c r="B357" s="5"/>
      <c r="C357" s="31"/>
      <c r="D357" s="31"/>
      <c r="E357" s="31"/>
      <c r="F357" s="31"/>
      <c r="G357" s="31"/>
      <c r="H357" s="31"/>
      <c r="I357" s="31"/>
      <c r="J357" s="31"/>
      <c r="K357" s="31"/>
      <c r="L357" s="31"/>
    </row>
    <row r="358" spans="1:12">
      <c r="A358" s="5"/>
      <c r="B358" s="5"/>
      <c r="C358" s="31"/>
      <c r="D358" s="31"/>
      <c r="E358" s="31"/>
      <c r="F358" s="31"/>
      <c r="G358" s="31"/>
      <c r="H358" s="31"/>
      <c r="I358" s="31"/>
      <c r="J358" s="31"/>
      <c r="K358" s="31"/>
      <c r="L358" s="31"/>
    </row>
    <row r="359" spans="1:12">
      <c r="A359" s="5"/>
      <c r="B359" s="5"/>
      <c r="C359" s="31"/>
      <c r="D359" s="31"/>
      <c r="E359" s="31"/>
      <c r="F359" s="31"/>
      <c r="G359" s="31"/>
      <c r="H359" s="31"/>
      <c r="I359" s="31"/>
      <c r="J359" s="31"/>
      <c r="K359" s="31"/>
      <c r="L359" s="31"/>
    </row>
    <row r="360" spans="1:12">
      <c r="A360" s="5"/>
      <c r="B360" s="5"/>
      <c r="C360" s="31"/>
      <c r="D360" s="31"/>
      <c r="E360" s="31"/>
      <c r="F360" s="31"/>
      <c r="G360" s="31"/>
      <c r="H360" s="31"/>
      <c r="I360" s="31"/>
      <c r="J360" s="31"/>
      <c r="K360" s="31"/>
      <c r="L360" s="31"/>
    </row>
    <row r="361" spans="1:12">
      <c r="A361" s="5"/>
      <c r="B361" s="5"/>
      <c r="C361" s="31"/>
      <c r="D361" s="31"/>
      <c r="E361" s="31"/>
      <c r="F361" s="31"/>
      <c r="G361" s="31"/>
      <c r="H361" s="31"/>
      <c r="I361" s="31"/>
      <c r="J361" s="31"/>
      <c r="K361" s="31"/>
      <c r="L361" s="31"/>
    </row>
    <row r="362" spans="1:12">
      <c r="A362" s="5"/>
      <c r="B362" s="5"/>
      <c r="C362" s="31"/>
      <c r="D362" s="31"/>
      <c r="E362" s="31"/>
      <c r="F362" s="31"/>
      <c r="G362" s="31"/>
      <c r="H362" s="31"/>
      <c r="I362" s="31"/>
      <c r="J362" s="31"/>
      <c r="K362" s="31"/>
      <c r="L362" s="31"/>
    </row>
    <row r="363" spans="1:12">
      <c r="A363" s="5"/>
      <c r="B363" s="5"/>
      <c r="C363" s="31"/>
      <c r="D363" s="31"/>
      <c r="E363" s="31"/>
      <c r="F363" s="31"/>
      <c r="G363" s="31"/>
      <c r="H363" s="31"/>
      <c r="I363" s="31"/>
      <c r="J363" s="31"/>
      <c r="K363" s="31"/>
      <c r="L363" s="31"/>
    </row>
    <row r="364" spans="1:12">
      <c r="A364" s="5"/>
      <c r="B364" s="5"/>
      <c r="C364" s="31"/>
      <c r="D364" s="31"/>
      <c r="E364" s="31"/>
      <c r="F364" s="31"/>
      <c r="G364" s="31"/>
      <c r="H364" s="31"/>
      <c r="I364" s="31"/>
      <c r="J364" s="31"/>
      <c r="K364" s="31"/>
      <c r="L364" s="31"/>
    </row>
    <row r="365" spans="1:12">
      <c r="A365" s="5"/>
      <c r="B365" s="5"/>
      <c r="C365" s="31"/>
      <c r="D365" s="31"/>
      <c r="E365" s="31"/>
      <c r="F365" s="31"/>
      <c r="G365" s="31"/>
      <c r="H365" s="31"/>
      <c r="I365" s="31"/>
      <c r="J365" s="31"/>
      <c r="K365" s="31"/>
      <c r="L365" s="31"/>
    </row>
    <row r="366" spans="1:12">
      <c r="A366" s="5"/>
      <c r="B366" s="5"/>
      <c r="C366" s="31"/>
      <c r="D366" s="31"/>
      <c r="E366" s="31"/>
      <c r="F366" s="31"/>
      <c r="G366" s="31"/>
      <c r="H366" s="31"/>
      <c r="I366" s="31"/>
      <c r="J366" s="31"/>
      <c r="K366" s="31"/>
      <c r="L366" s="31"/>
    </row>
    <row r="367" spans="1:12">
      <c r="A367" s="5"/>
      <c r="B367" s="5"/>
      <c r="C367" s="31"/>
      <c r="D367" s="31"/>
      <c r="E367" s="31"/>
      <c r="F367" s="31"/>
      <c r="G367" s="31"/>
      <c r="H367" s="31"/>
      <c r="I367" s="31"/>
      <c r="J367" s="31"/>
      <c r="K367" s="31"/>
      <c r="L367" s="31"/>
    </row>
    <row r="368" spans="1:12">
      <c r="A368" s="5"/>
      <c r="B368" s="5"/>
      <c r="C368" s="31"/>
      <c r="D368" s="31"/>
      <c r="E368" s="31"/>
      <c r="F368" s="31"/>
      <c r="G368" s="31"/>
      <c r="H368" s="31"/>
      <c r="I368" s="31"/>
      <c r="J368" s="31"/>
      <c r="K368" s="31"/>
      <c r="L368" s="31"/>
    </row>
    <row r="369" spans="1:12">
      <c r="A369" s="5"/>
      <c r="B369" s="5"/>
      <c r="C369" s="31"/>
      <c r="D369" s="31"/>
      <c r="E369" s="31"/>
      <c r="F369" s="31"/>
      <c r="G369" s="31"/>
      <c r="H369" s="31"/>
      <c r="I369" s="31"/>
      <c r="J369" s="31"/>
      <c r="K369" s="31"/>
      <c r="L369" s="31"/>
    </row>
    <row r="370" spans="1:12">
      <c r="A370" s="5"/>
      <c r="B370" s="5"/>
      <c r="C370" s="31"/>
      <c r="D370" s="31"/>
      <c r="E370" s="31"/>
      <c r="F370" s="31"/>
      <c r="G370" s="31"/>
      <c r="H370" s="31"/>
      <c r="I370" s="31"/>
      <c r="J370" s="31"/>
      <c r="K370" s="31"/>
      <c r="L370" s="31"/>
    </row>
    <row r="371" spans="1:12">
      <c r="A371" s="5"/>
      <c r="B371" s="5"/>
      <c r="C371" s="31"/>
      <c r="D371" s="31"/>
      <c r="E371" s="31"/>
      <c r="F371" s="31"/>
      <c r="G371" s="31"/>
      <c r="H371" s="31"/>
      <c r="I371" s="31"/>
      <c r="J371" s="31"/>
      <c r="K371" s="31"/>
      <c r="L371" s="31"/>
    </row>
    <row r="372" spans="1:12">
      <c r="A372" s="5"/>
      <c r="B372" s="5"/>
      <c r="C372" s="31"/>
      <c r="D372" s="31"/>
      <c r="E372" s="31"/>
      <c r="F372" s="31"/>
      <c r="G372" s="31"/>
      <c r="H372" s="31"/>
      <c r="I372" s="31"/>
      <c r="J372" s="31"/>
      <c r="K372" s="31"/>
      <c r="L372" s="31"/>
    </row>
    <row r="373" spans="1:12">
      <c r="A373" s="5"/>
      <c r="B373" s="5"/>
      <c r="C373" s="31"/>
      <c r="D373" s="31"/>
      <c r="E373" s="31"/>
      <c r="F373" s="31"/>
      <c r="G373" s="31"/>
      <c r="H373" s="31"/>
      <c r="I373" s="31"/>
      <c r="J373" s="31"/>
      <c r="K373" s="31"/>
      <c r="L373" s="31"/>
    </row>
    <row r="374" spans="1:12">
      <c r="A374" s="5"/>
      <c r="B374" s="5"/>
      <c r="C374" s="31"/>
      <c r="D374" s="31"/>
      <c r="E374" s="31"/>
      <c r="F374" s="31"/>
      <c r="G374" s="31"/>
      <c r="H374" s="31"/>
      <c r="I374" s="31"/>
      <c r="J374" s="31"/>
      <c r="K374" s="31"/>
      <c r="L374" s="31"/>
    </row>
    <row r="375" spans="1:12">
      <c r="A375" s="5"/>
      <c r="B375" s="5"/>
      <c r="C375" s="31"/>
      <c r="D375" s="31"/>
      <c r="E375" s="31"/>
      <c r="F375" s="31"/>
      <c r="G375" s="31"/>
      <c r="H375" s="31"/>
      <c r="I375" s="31"/>
      <c r="J375" s="31"/>
      <c r="K375" s="31"/>
      <c r="L375" s="31"/>
    </row>
    <row r="376" spans="1:12">
      <c r="A376" s="5"/>
      <c r="B376" s="5"/>
      <c r="C376" s="31"/>
      <c r="D376" s="31"/>
      <c r="E376" s="31"/>
      <c r="F376" s="31"/>
      <c r="G376" s="31"/>
      <c r="H376" s="31"/>
      <c r="I376" s="31"/>
      <c r="J376" s="31"/>
      <c r="K376" s="31"/>
      <c r="L376" s="31"/>
    </row>
    <row r="377" spans="1:12">
      <c r="A377" s="5"/>
      <c r="B377" s="5"/>
      <c r="C377" s="31"/>
      <c r="D377" s="31"/>
      <c r="E377" s="31"/>
      <c r="F377" s="31"/>
      <c r="G377" s="31"/>
      <c r="H377" s="31"/>
      <c r="I377" s="31"/>
      <c r="J377" s="31"/>
      <c r="K377" s="31"/>
      <c r="L377" s="31"/>
    </row>
    <row r="378" spans="1:12">
      <c r="A378" s="5"/>
      <c r="B378" s="5"/>
      <c r="C378" s="31"/>
      <c r="D378" s="31"/>
      <c r="E378" s="31"/>
      <c r="F378" s="31"/>
      <c r="G378" s="31"/>
      <c r="H378" s="31"/>
      <c r="I378" s="31"/>
      <c r="J378" s="31"/>
      <c r="K378" s="31"/>
      <c r="L378" s="31"/>
    </row>
    <row r="379" spans="1:12">
      <c r="A379" s="5"/>
      <c r="B379" s="5"/>
      <c r="C379" s="31"/>
      <c r="D379" s="31"/>
      <c r="E379" s="31"/>
      <c r="F379" s="31"/>
      <c r="G379" s="31"/>
      <c r="H379" s="31"/>
      <c r="I379" s="31"/>
      <c r="J379" s="31"/>
      <c r="K379" s="31"/>
      <c r="L379" s="31"/>
    </row>
    <row r="380" spans="1:12">
      <c r="A380" s="5"/>
      <c r="B380" s="5"/>
      <c r="C380" s="31"/>
      <c r="D380" s="31"/>
      <c r="E380" s="31"/>
      <c r="F380" s="31"/>
      <c r="G380" s="31"/>
      <c r="H380" s="31"/>
      <c r="I380" s="31"/>
      <c r="J380" s="31"/>
      <c r="K380" s="31"/>
      <c r="L380" s="31"/>
    </row>
    <row r="381" spans="1:12">
      <c r="A381" s="5"/>
      <c r="B381" s="5"/>
      <c r="C381" s="31"/>
      <c r="D381" s="31"/>
      <c r="E381" s="31"/>
      <c r="F381" s="31"/>
      <c r="G381" s="31"/>
      <c r="H381" s="31"/>
      <c r="I381" s="31"/>
      <c r="J381" s="31"/>
      <c r="K381" s="31"/>
      <c r="L381" s="31"/>
    </row>
    <row r="382" spans="1:12">
      <c r="A382" s="5"/>
      <c r="B382" s="5"/>
      <c r="C382" s="31"/>
      <c r="D382" s="31"/>
      <c r="E382" s="31"/>
      <c r="F382" s="31"/>
      <c r="G382" s="31"/>
      <c r="H382" s="31"/>
      <c r="I382" s="31"/>
      <c r="J382" s="31"/>
      <c r="K382" s="31"/>
      <c r="L382" s="31"/>
    </row>
    <row r="383" spans="1:12">
      <c r="A383" s="5"/>
      <c r="B383" s="5"/>
      <c r="C383" s="31"/>
      <c r="D383" s="31"/>
      <c r="E383" s="31"/>
      <c r="F383" s="31"/>
      <c r="G383" s="31"/>
      <c r="H383" s="31"/>
      <c r="I383" s="31"/>
      <c r="J383" s="31"/>
      <c r="K383" s="31"/>
      <c r="L383" s="31"/>
    </row>
    <row r="384" spans="1:12">
      <c r="A384" s="5"/>
      <c r="B384" s="5"/>
      <c r="C384" s="31"/>
      <c r="D384" s="31"/>
      <c r="E384" s="31"/>
      <c r="F384" s="31"/>
      <c r="G384" s="31"/>
      <c r="H384" s="31"/>
      <c r="I384" s="31"/>
      <c r="J384" s="31"/>
      <c r="K384" s="31"/>
      <c r="L384" s="31"/>
    </row>
    <row r="385" spans="1:12">
      <c r="A385" s="5"/>
      <c r="B385" s="5"/>
      <c r="C385" s="31"/>
      <c r="D385" s="31"/>
      <c r="E385" s="31"/>
      <c r="F385" s="31"/>
      <c r="G385" s="31"/>
      <c r="H385" s="31"/>
      <c r="I385" s="31"/>
      <c r="J385" s="31"/>
      <c r="K385" s="31"/>
      <c r="L385" s="31"/>
    </row>
    <row r="386" spans="1:12">
      <c r="A386" s="5"/>
      <c r="B386" s="5"/>
      <c r="C386" s="31"/>
      <c r="D386" s="31"/>
      <c r="E386" s="31"/>
      <c r="F386" s="31"/>
      <c r="G386" s="31"/>
      <c r="H386" s="31"/>
      <c r="I386" s="31"/>
      <c r="J386" s="31"/>
      <c r="K386" s="31"/>
      <c r="L386" s="31"/>
    </row>
    <row r="387" spans="1:12">
      <c r="A387" s="5"/>
      <c r="B387" s="5"/>
      <c r="C387" s="31"/>
      <c r="D387" s="31"/>
      <c r="E387" s="31"/>
      <c r="F387" s="31"/>
      <c r="G387" s="31"/>
      <c r="H387" s="31"/>
      <c r="I387" s="31"/>
      <c r="J387" s="31"/>
      <c r="K387" s="31"/>
      <c r="L387" s="31"/>
    </row>
    <row r="388" spans="1:12">
      <c r="A388" s="5"/>
      <c r="B388" s="5"/>
      <c r="C388" s="31"/>
      <c r="D388" s="31"/>
      <c r="E388" s="31"/>
      <c r="F388" s="31"/>
      <c r="G388" s="31"/>
      <c r="H388" s="31"/>
      <c r="I388" s="31"/>
      <c r="J388" s="31"/>
      <c r="K388" s="31"/>
      <c r="L388" s="31"/>
    </row>
    <row r="389" spans="1:12">
      <c r="A389" s="5"/>
      <c r="B389" s="5"/>
      <c r="C389" s="31"/>
      <c r="D389" s="31"/>
      <c r="E389" s="31"/>
      <c r="F389" s="31"/>
      <c r="G389" s="31"/>
      <c r="H389" s="31"/>
      <c r="I389" s="31"/>
      <c r="J389" s="31"/>
      <c r="K389" s="31"/>
      <c r="L389" s="31"/>
    </row>
    <row r="390" spans="1:12">
      <c r="A390" s="5"/>
      <c r="B390" s="5"/>
      <c r="C390" s="31"/>
      <c r="D390" s="31"/>
      <c r="E390" s="31"/>
      <c r="F390" s="31"/>
      <c r="G390" s="31"/>
      <c r="H390" s="31"/>
      <c r="I390" s="31"/>
      <c r="J390" s="31"/>
      <c r="K390" s="31"/>
      <c r="L390" s="31"/>
    </row>
    <row r="391" spans="1:12">
      <c r="A391" s="5"/>
      <c r="B391" s="5"/>
      <c r="C391" s="31"/>
      <c r="D391" s="31"/>
      <c r="E391" s="31"/>
      <c r="F391" s="31"/>
      <c r="G391" s="31"/>
      <c r="H391" s="31"/>
      <c r="I391" s="31"/>
      <c r="J391" s="31"/>
      <c r="K391" s="31"/>
      <c r="L391" s="31"/>
    </row>
    <row r="392" spans="1:12">
      <c r="A392" s="5"/>
      <c r="B392" s="5"/>
      <c r="C392" s="31"/>
      <c r="D392" s="31"/>
      <c r="E392" s="31"/>
      <c r="F392" s="31"/>
      <c r="G392" s="31"/>
      <c r="H392" s="31"/>
      <c r="I392" s="31"/>
      <c r="J392" s="31"/>
      <c r="K392" s="31"/>
      <c r="L392" s="31"/>
    </row>
    <row r="393" spans="1:12">
      <c r="A393" s="5"/>
      <c r="B393" s="5"/>
      <c r="C393" s="31"/>
      <c r="D393" s="31"/>
      <c r="E393" s="31"/>
      <c r="F393" s="31"/>
      <c r="G393" s="31"/>
      <c r="H393" s="31"/>
      <c r="I393" s="31"/>
      <c r="J393" s="31"/>
      <c r="K393" s="31"/>
      <c r="L393" s="31"/>
    </row>
    <row r="394" spans="1:12">
      <c r="A394" s="5"/>
      <c r="B394" s="5"/>
      <c r="C394" s="31"/>
      <c r="D394" s="31"/>
      <c r="E394" s="31"/>
      <c r="F394" s="31"/>
      <c r="G394" s="31"/>
      <c r="H394" s="31"/>
      <c r="I394" s="31"/>
      <c r="J394" s="31"/>
      <c r="K394" s="31"/>
      <c r="L394" s="31"/>
    </row>
    <row r="395" spans="1:12">
      <c r="A395" s="5"/>
      <c r="B395" s="5"/>
      <c r="C395" s="31"/>
      <c r="D395" s="31"/>
      <c r="E395" s="31"/>
      <c r="F395" s="31"/>
      <c r="G395" s="31"/>
      <c r="H395" s="31"/>
      <c r="I395" s="31"/>
      <c r="J395" s="31"/>
      <c r="K395" s="31"/>
      <c r="L395" s="31"/>
    </row>
    <row r="396" spans="1:12">
      <c r="A396" s="5"/>
      <c r="B396" s="5"/>
      <c r="C396" s="31"/>
      <c r="D396" s="31"/>
      <c r="E396" s="31"/>
      <c r="F396" s="31"/>
      <c r="G396" s="31"/>
      <c r="H396" s="31"/>
      <c r="I396" s="31"/>
      <c r="J396" s="31"/>
      <c r="K396" s="31"/>
      <c r="L396" s="31"/>
    </row>
    <row r="397" spans="1:12">
      <c r="A397" s="5"/>
      <c r="B397" s="5"/>
      <c r="C397" s="31"/>
      <c r="D397" s="31"/>
      <c r="E397" s="31"/>
      <c r="F397" s="31"/>
      <c r="G397" s="31"/>
      <c r="H397" s="31"/>
      <c r="I397" s="31"/>
      <c r="J397" s="31"/>
      <c r="K397" s="31"/>
      <c r="L397" s="31"/>
    </row>
    <row r="398" spans="1:12">
      <c r="A398" s="5"/>
      <c r="B398" s="5"/>
      <c r="C398" s="31"/>
      <c r="D398" s="31"/>
      <c r="E398" s="31"/>
      <c r="F398" s="31"/>
      <c r="G398" s="31"/>
      <c r="H398" s="31"/>
      <c r="I398" s="31"/>
      <c r="J398" s="31"/>
      <c r="K398" s="31"/>
      <c r="L398" s="31"/>
    </row>
    <row r="399" spans="1:12">
      <c r="A399" s="5"/>
      <c r="B399" s="5"/>
      <c r="C399" s="31"/>
      <c r="D399" s="31"/>
      <c r="E399" s="31"/>
      <c r="F399" s="31"/>
      <c r="G399" s="31"/>
      <c r="H399" s="31"/>
      <c r="I399" s="31"/>
      <c r="J399" s="31"/>
      <c r="K399" s="31"/>
      <c r="L399" s="31"/>
    </row>
    <row r="400" spans="1:12">
      <c r="A400" s="5"/>
      <c r="B400" s="5"/>
      <c r="C400" s="31"/>
      <c r="D400" s="31"/>
      <c r="E400" s="31"/>
      <c r="F400" s="31"/>
      <c r="G400" s="31"/>
      <c r="H400" s="31"/>
      <c r="I400" s="31"/>
      <c r="J400" s="31"/>
      <c r="K400" s="31"/>
      <c r="L400" s="31"/>
    </row>
    <row r="401" spans="1:12">
      <c r="A401" s="5"/>
      <c r="B401" s="5"/>
      <c r="C401" s="31"/>
      <c r="D401" s="31"/>
      <c r="E401" s="31"/>
      <c r="F401" s="31"/>
      <c r="G401" s="31"/>
      <c r="H401" s="31"/>
      <c r="I401" s="31"/>
      <c r="J401" s="31"/>
      <c r="K401" s="31"/>
      <c r="L401" s="31"/>
    </row>
    <row r="402" spans="1:12">
      <c r="A402" s="5"/>
      <c r="B402" s="5"/>
      <c r="C402" s="31"/>
      <c r="D402" s="31"/>
      <c r="E402" s="31"/>
      <c r="F402" s="31"/>
      <c r="G402" s="31"/>
      <c r="H402" s="31"/>
      <c r="I402" s="31"/>
      <c r="J402" s="31"/>
      <c r="K402" s="31"/>
      <c r="L402" s="31"/>
    </row>
    <row r="403" spans="1:12">
      <c r="A403" s="5"/>
      <c r="B403" s="5"/>
      <c r="C403" s="31"/>
      <c r="D403" s="31"/>
      <c r="E403" s="31"/>
      <c r="F403" s="31"/>
      <c r="G403" s="31"/>
      <c r="H403" s="31"/>
      <c r="I403" s="31"/>
      <c r="J403" s="31"/>
      <c r="K403" s="31"/>
      <c r="L403" s="31"/>
    </row>
    <row r="404" spans="1:12">
      <c r="A404" s="5"/>
      <c r="B404" s="5"/>
      <c r="C404" s="31"/>
      <c r="D404" s="31"/>
      <c r="E404" s="31"/>
      <c r="F404" s="31"/>
      <c r="G404" s="31"/>
      <c r="H404" s="31"/>
      <c r="I404" s="31"/>
      <c r="J404" s="31"/>
      <c r="K404" s="31"/>
      <c r="L404" s="31"/>
    </row>
    <row r="405" spans="1:12">
      <c r="A405" s="5"/>
      <c r="B405" s="5"/>
      <c r="C405" s="31"/>
      <c r="D405" s="31"/>
      <c r="E405" s="31"/>
      <c r="F405" s="31"/>
      <c r="G405" s="31"/>
      <c r="H405" s="31"/>
      <c r="I405" s="31"/>
      <c r="J405" s="31"/>
      <c r="K405" s="31"/>
      <c r="L405" s="31"/>
    </row>
    <row r="406" spans="1:12">
      <c r="A406" s="5"/>
      <c r="B406" s="5"/>
      <c r="C406" s="31"/>
      <c r="D406" s="31"/>
      <c r="E406" s="31"/>
      <c r="F406" s="31"/>
      <c r="G406" s="31"/>
      <c r="H406" s="31"/>
      <c r="I406" s="31"/>
      <c r="J406" s="31"/>
      <c r="K406" s="31"/>
      <c r="L406" s="31"/>
    </row>
    <row r="407" spans="1:12">
      <c r="A407" s="5"/>
      <c r="B407" s="5"/>
      <c r="C407" s="31"/>
      <c r="D407" s="31"/>
      <c r="E407" s="31"/>
      <c r="F407" s="31"/>
      <c r="G407" s="31"/>
      <c r="H407" s="31"/>
      <c r="I407" s="31"/>
      <c r="J407" s="31"/>
      <c r="K407" s="31"/>
      <c r="L407" s="31"/>
    </row>
    <row r="408" spans="1:12">
      <c r="A408" s="5"/>
      <c r="B408" s="5"/>
      <c r="C408" s="31"/>
      <c r="D408" s="31"/>
      <c r="E408" s="31"/>
      <c r="F408" s="31"/>
      <c r="G408" s="31"/>
      <c r="H408" s="31"/>
      <c r="I408" s="31"/>
      <c r="J408" s="31"/>
      <c r="K408" s="31"/>
      <c r="L408" s="31"/>
    </row>
    <row r="409" spans="1:12">
      <c r="A409" s="5"/>
      <c r="B409" s="5"/>
      <c r="C409" s="31"/>
      <c r="D409" s="31"/>
      <c r="E409" s="31"/>
      <c r="F409" s="31"/>
      <c r="G409" s="31"/>
      <c r="H409" s="31"/>
      <c r="I409" s="31"/>
      <c r="J409" s="31"/>
      <c r="K409" s="31"/>
      <c r="L409" s="31"/>
    </row>
    <row r="410" spans="1:12">
      <c r="A410" s="5"/>
      <c r="B410" s="5"/>
      <c r="C410" s="31"/>
      <c r="D410" s="31"/>
      <c r="E410" s="31"/>
      <c r="F410" s="31"/>
      <c r="G410" s="31"/>
      <c r="H410" s="31"/>
      <c r="I410" s="31"/>
      <c r="J410" s="31"/>
      <c r="K410" s="31"/>
      <c r="L410" s="31"/>
    </row>
    <row r="411" spans="1:12">
      <c r="A411" s="5"/>
      <c r="B411" s="5"/>
      <c r="C411" s="31"/>
      <c r="D411" s="31"/>
      <c r="E411" s="31"/>
      <c r="F411" s="31"/>
      <c r="G411" s="31"/>
      <c r="H411" s="31"/>
      <c r="I411" s="31"/>
      <c r="J411" s="31"/>
      <c r="K411" s="31"/>
      <c r="L411" s="31"/>
    </row>
    <row r="412" spans="1:12">
      <c r="A412" s="5"/>
      <c r="B412" s="5"/>
      <c r="C412" s="31"/>
      <c r="D412" s="31"/>
      <c r="E412" s="31"/>
      <c r="F412" s="31"/>
      <c r="G412" s="31"/>
      <c r="H412" s="31"/>
      <c r="I412" s="31"/>
      <c r="J412" s="31"/>
      <c r="K412" s="31"/>
      <c r="L412" s="31"/>
    </row>
    <row r="413" spans="1:12">
      <c r="A413" s="5"/>
      <c r="B413" s="5"/>
      <c r="C413" s="31"/>
      <c r="D413" s="31"/>
      <c r="E413" s="31"/>
      <c r="F413" s="31"/>
      <c r="G413" s="31"/>
      <c r="H413" s="31"/>
      <c r="I413" s="31"/>
      <c r="J413" s="31"/>
      <c r="K413" s="31"/>
      <c r="L413" s="31"/>
    </row>
    <row r="414" spans="1:12">
      <c r="A414" s="5"/>
      <c r="B414" s="5"/>
      <c r="C414" s="31"/>
      <c r="D414" s="31"/>
      <c r="E414" s="31"/>
      <c r="F414" s="31"/>
      <c r="G414" s="31"/>
      <c r="H414" s="31"/>
      <c r="I414" s="31"/>
      <c r="J414" s="31"/>
      <c r="K414" s="31"/>
      <c r="L414" s="31"/>
    </row>
    <row r="415" spans="1:12">
      <c r="A415" s="5"/>
      <c r="B415" s="5"/>
      <c r="C415" s="31"/>
      <c r="D415" s="31"/>
      <c r="E415" s="31"/>
      <c r="F415" s="31"/>
      <c r="G415" s="31"/>
      <c r="H415" s="31"/>
      <c r="I415" s="31"/>
      <c r="J415" s="31"/>
      <c r="K415" s="31"/>
      <c r="L415" s="31"/>
    </row>
    <row r="416" spans="1:12">
      <c r="A416" s="5"/>
      <c r="B416" s="5"/>
      <c r="C416" s="31"/>
      <c r="D416" s="31"/>
      <c r="E416" s="31"/>
      <c r="F416" s="31"/>
      <c r="G416" s="31"/>
      <c r="H416" s="31"/>
      <c r="I416" s="31"/>
      <c r="J416" s="31"/>
      <c r="K416" s="31"/>
      <c r="L416" s="31"/>
    </row>
    <row r="417" spans="1:12">
      <c r="A417" s="5"/>
      <c r="B417" s="5"/>
      <c r="C417" s="31"/>
      <c r="D417" s="31"/>
      <c r="E417" s="31"/>
      <c r="F417" s="31"/>
      <c r="G417" s="31"/>
      <c r="H417" s="31"/>
      <c r="I417" s="31"/>
      <c r="J417" s="31"/>
      <c r="K417" s="31"/>
      <c r="L417" s="31"/>
    </row>
    <row r="418" spans="1:12">
      <c r="A418" s="5"/>
      <c r="B418" s="5"/>
      <c r="C418" s="31"/>
      <c r="D418" s="31"/>
      <c r="E418" s="31"/>
      <c r="F418" s="31"/>
      <c r="G418" s="31"/>
      <c r="H418" s="31"/>
      <c r="I418" s="31"/>
      <c r="J418" s="31"/>
      <c r="K418" s="31"/>
      <c r="L418" s="31"/>
    </row>
    <row r="419" spans="1:12">
      <c r="A419" s="5"/>
      <c r="B419" s="5"/>
      <c r="C419" s="31"/>
      <c r="D419" s="31"/>
      <c r="E419" s="31"/>
      <c r="F419" s="31"/>
      <c r="G419" s="31"/>
      <c r="H419" s="31"/>
      <c r="I419" s="31"/>
      <c r="J419" s="31"/>
      <c r="K419" s="31"/>
      <c r="L419" s="31"/>
    </row>
    <row r="420" spans="1:12">
      <c r="A420" s="5"/>
      <c r="B420" s="5"/>
      <c r="C420" s="31"/>
      <c r="D420" s="31"/>
      <c r="E420" s="31"/>
      <c r="F420" s="31"/>
      <c r="G420" s="31"/>
      <c r="H420" s="31"/>
      <c r="I420" s="31"/>
      <c r="J420" s="31"/>
      <c r="K420" s="31"/>
      <c r="L420" s="31"/>
    </row>
    <row r="421" spans="1:12">
      <c r="A421" s="5"/>
      <c r="B421" s="5"/>
      <c r="C421" s="31"/>
      <c r="D421" s="31"/>
      <c r="E421" s="31"/>
      <c r="F421" s="31"/>
      <c r="G421" s="31"/>
      <c r="H421" s="31"/>
      <c r="I421" s="31"/>
      <c r="J421" s="31"/>
      <c r="K421" s="31"/>
      <c r="L421" s="31"/>
    </row>
    <row r="422" spans="1:12">
      <c r="A422" s="5"/>
      <c r="B422" s="5"/>
      <c r="C422" s="31"/>
      <c r="D422" s="31"/>
      <c r="E422" s="31"/>
      <c r="F422" s="31"/>
      <c r="G422" s="31"/>
      <c r="H422" s="31"/>
      <c r="I422" s="31"/>
      <c r="J422" s="31"/>
      <c r="K422" s="31"/>
      <c r="L422" s="31"/>
    </row>
    <row r="423" spans="1:12">
      <c r="A423" s="5"/>
      <c r="B423" s="5"/>
      <c r="C423" s="31"/>
      <c r="D423" s="31"/>
      <c r="E423" s="31"/>
      <c r="F423" s="31"/>
      <c r="G423" s="31"/>
      <c r="H423" s="31"/>
      <c r="I423" s="31"/>
      <c r="J423" s="31"/>
      <c r="K423" s="31"/>
      <c r="L423" s="31"/>
    </row>
    <row r="424" spans="1:12">
      <c r="A424" s="5"/>
      <c r="B424" s="5"/>
      <c r="C424" s="31"/>
      <c r="D424" s="31"/>
      <c r="E424" s="31"/>
      <c r="F424" s="31"/>
      <c r="G424" s="31"/>
      <c r="H424" s="31"/>
      <c r="I424" s="31"/>
      <c r="J424" s="31"/>
      <c r="K424" s="31"/>
      <c r="L424" s="31"/>
    </row>
    <row r="425" spans="1:12">
      <c r="A425" s="5"/>
      <c r="B425" s="5"/>
      <c r="C425" s="31"/>
      <c r="D425" s="31"/>
      <c r="E425" s="31"/>
      <c r="F425" s="31"/>
      <c r="G425" s="31"/>
      <c r="H425" s="31"/>
      <c r="I425" s="31"/>
      <c r="J425" s="31"/>
      <c r="K425" s="31"/>
      <c r="L425" s="31"/>
    </row>
    <row r="426" spans="1:12">
      <c r="A426" s="5"/>
      <c r="B426" s="5"/>
      <c r="C426" s="31"/>
      <c r="D426" s="31"/>
      <c r="E426" s="31"/>
      <c r="F426" s="31"/>
      <c r="G426" s="31"/>
      <c r="H426" s="31"/>
      <c r="I426" s="31"/>
      <c r="J426" s="31"/>
      <c r="K426" s="31"/>
      <c r="L426" s="31"/>
    </row>
    <row r="427" spans="1:12">
      <c r="A427" s="5"/>
      <c r="B427" s="5"/>
      <c r="C427" s="31"/>
      <c r="D427" s="31"/>
      <c r="E427" s="31"/>
      <c r="F427" s="31"/>
      <c r="G427" s="31"/>
      <c r="H427" s="31"/>
      <c r="I427" s="31"/>
      <c r="J427" s="31"/>
      <c r="K427" s="31"/>
      <c r="L427" s="31"/>
    </row>
    <row r="428" spans="1:12">
      <c r="A428" s="5"/>
      <c r="B428" s="5"/>
      <c r="C428" s="31"/>
      <c r="D428" s="31"/>
      <c r="E428" s="31"/>
      <c r="F428" s="31"/>
      <c r="G428" s="31"/>
      <c r="H428" s="31"/>
      <c r="I428" s="31"/>
      <c r="J428" s="31"/>
      <c r="K428" s="31"/>
      <c r="L428" s="31"/>
    </row>
    <row r="429" spans="1:12">
      <c r="A429" s="5"/>
      <c r="B429" s="5"/>
      <c r="C429" s="31"/>
      <c r="D429" s="31"/>
      <c r="E429" s="31"/>
      <c r="F429" s="31"/>
      <c r="G429" s="31"/>
      <c r="H429" s="31"/>
      <c r="I429" s="31"/>
      <c r="J429" s="31"/>
      <c r="K429" s="31"/>
      <c r="L429" s="31"/>
    </row>
    <row r="430" spans="1:12">
      <c r="A430" s="5"/>
      <c r="B430" s="5"/>
      <c r="C430" s="31"/>
      <c r="D430" s="31"/>
      <c r="E430" s="31"/>
      <c r="F430" s="31"/>
      <c r="G430" s="31"/>
      <c r="H430" s="31"/>
      <c r="I430" s="31"/>
      <c r="J430" s="31"/>
      <c r="K430" s="31"/>
      <c r="L430" s="31"/>
    </row>
    <row r="431" spans="1:12">
      <c r="A431" s="5"/>
      <c r="B431" s="5"/>
      <c r="C431" s="31"/>
      <c r="D431" s="31"/>
      <c r="E431" s="31"/>
      <c r="F431" s="31"/>
      <c r="G431" s="31"/>
      <c r="H431" s="31"/>
      <c r="I431" s="31"/>
      <c r="J431" s="31"/>
      <c r="K431" s="31"/>
      <c r="L431" s="31"/>
    </row>
    <row r="432" spans="1:12">
      <c r="A432" s="5"/>
      <c r="B432" s="5"/>
      <c r="C432" s="31"/>
      <c r="D432" s="31"/>
      <c r="E432" s="31"/>
      <c r="F432" s="31"/>
      <c r="G432" s="31"/>
      <c r="H432" s="31"/>
      <c r="I432" s="31"/>
      <c r="J432" s="31"/>
      <c r="K432" s="31"/>
      <c r="L432" s="31"/>
    </row>
    <row r="433" spans="1:12">
      <c r="A433" s="5"/>
      <c r="B433" s="5"/>
      <c r="C433" s="31"/>
      <c r="D433" s="31"/>
      <c r="E433" s="31"/>
      <c r="F433" s="31"/>
      <c r="G433" s="31"/>
      <c r="H433" s="31"/>
      <c r="I433" s="31"/>
      <c r="J433" s="31"/>
      <c r="K433" s="31"/>
      <c r="L433" s="31"/>
    </row>
    <row r="434" spans="1:12">
      <c r="A434" s="5"/>
      <c r="B434" s="5"/>
      <c r="C434" s="31"/>
      <c r="D434" s="31"/>
      <c r="E434" s="31"/>
      <c r="F434" s="31"/>
      <c r="G434" s="31"/>
      <c r="H434" s="31"/>
      <c r="I434" s="31"/>
      <c r="J434" s="31"/>
      <c r="K434" s="31"/>
      <c r="L434" s="31"/>
    </row>
    <row r="435" spans="1:12">
      <c r="A435" s="5"/>
      <c r="B435" s="5"/>
      <c r="C435" s="31"/>
      <c r="D435" s="31"/>
      <c r="E435" s="31"/>
      <c r="F435" s="31"/>
      <c r="G435" s="31"/>
      <c r="H435" s="31"/>
      <c r="I435" s="31"/>
      <c r="J435" s="31"/>
      <c r="K435" s="31"/>
      <c r="L435" s="31"/>
    </row>
    <row r="436" spans="1:12">
      <c r="A436" s="5"/>
      <c r="B436" s="5"/>
      <c r="C436" s="31"/>
      <c r="D436" s="31"/>
      <c r="E436" s="31"/>
      <c r="F436" s="31"/>
      <c r="G436" s="31"/>
      <c r="H436" s="31"/>
      <c r="I436" s="31"/>
      <c r="J436" s="31"/>
      <c r="K436" s="31"/>
      <c r="L436" s="31"/>
    </row>
    <row r="437" spans="1:12">
      <c r="A437" s="5"/>
      <c r="B437" s="5"/>
      <c r="C437" s="31"/>
      <c r="D437" s="31"/>
      <c r="E437" s="31"/>
      <c r="F437" s="31"/>
      <c r="G437" s="31"/>
      <c r="H437" s="31"/>
      <c r="I437" s="31"/>
      <c r="J437" s="31"/>
      <c r="K437" s="31"/>
      <c r="L437" s="31"/>
    </row>
    <row r="438" spans="1:12">
      <c r="A438" s="5"/>
      <c r="B438" s="5"/>
      <c r="C438" s="31"/>
      <c r="D438" s="31"/>
      <c r="E438" s="31"/>
      <c r="F438" s="31"/>
      <c r="G438" s="31"/>
      <c r="H438" s="31"/>
      <c r="I438" s="31"/>
      <c r="J438" s="31"/>
      <c r="K438" s="31"/>
      <c r="L438" s="31"/>
    </row>
    <row r="439" spans="1:12">
      <c r="A439" s="5"/>
      <c r="B439" s="5"/>
      <c r="C439" s="31"/>
      <c r="D439" s="31"/>
      <c r="E439" s="31"/>
      <c r="F439" s="31"/>
      <c r="G439" s="31"/>
      <c r="H439" s="31"/>
      <c r="I439" s="31"/>
      <c r="J439" s="31"/>
      <c r="K439" s="31"/>
      <c r="L439" s="31"/>
    </row>
    <row r="440" spans="1:12">
      <c r="A440" s="5"/>
      <c r="B440" s="5"/>
      <c r="C440" s="31"/>
      <c r="D440" s="31"/>
      <c r="E440" s="31"/>
      <c r="F440" s="31"/>
      <c r="G440" s="31"/>
      <c r="H440" s="31"/>
      <c r="I440" s="31"/>
      <c r="J440" s="31"/>
      <c r="K440" s="31"/>
      <c r="L440" s="31"/>
    </row>
    <row r="441" spans="1:12">
      <c r="A441" s="5"/>
      <c r="B441" s="5"/>
      <c r="C441" s="31"/>
      <c r="D441" s="31"/>
      <c r="E441" s="31"/>
      <c r="F441" s="31"/>
      <c r="G441" s="31"/>
      <c r="H441" s="31"/>
      <c r="I441" s="31"/>
      <c r="J441" s="31"/>
      <c r="K441" s="31"/>
      <c r="L441" s="31"/>
    </row>
    <row r="442" spans="1:12">
      <c r="A442" s="5"/>
      <c r="B442" s="5"/>
      <c r="C442" s="31"/>
      <c r="D442" s="31"/>
      <c r="E442" s="31"/>
      <c r="F442" s="31"/>
      <c r="G442" s="31"/>
      <c r="H442" s="31"/>
      <c r="I442" s="31"/>
      <c r="J442" s="31"/>
      <c r="K442" s="31"/>
      <c r="L442" s="31"/>
    </row>
    <row r="443" spans="1:12">
      <c r="A443" s="5"/>
      <c r="B443" s="5"/>
      <c r="C443" s="31"/>
      <c r="D443" s="31"/>
      <c r="E443" s="31"/>
      <c r="F443" s="31"/>
      <c r="G443" s="31"/>
      <c r="H443" s="31"/>
      <c r="I443" s="31"/>
      <c r="J443" s="31"/>
      <c r="K443" s="31"/>
      <c r="L443" s="31"/>
    </row>
    <row r="444" spans="1:12">
      <c r="A444" s="5"/>
      <c r="B444" s="5"/>
      <c r="C444" s="31"/>
      <c r="D444" s="31"/>
      <c r="E444" s="31"/>
      <c r="F444" s="31"/>
      <c r="G444" s="31"/>
      <c r="H444" s="31"/>
      <c r="I444" s="31"/>
      <c r="J444" s="31"/>
      <c r="K444" s="31"/>
      <c r="L444" s="31"/>
    </row>
    <row r="445" spans="1:12">
      <c r="A445" s="5"/>
      <c r="B445" s="5"/>
      <c r="C445" s="31"/>
      <c r="D445" s="31"/>
      <c r="E445" s="31"/>
      <c r="F445" s="31"/>
      <c r="G445" s="31"/>
      <c r="H445" s="31"/>
      <c r="I445" s="31"/>
      <c r="J445" s="31"/>
      <c r="K445" s="31"/>
      <c r="L445" s="31"/>
    </row>
    <row r="446" spans="1:12">
      <c r="A446" s="5"/>
      <c r="B446" s="5"/>
      <c r="C446" s="31"/>
      <c r="D446" s="31"/>
      <c r="E446" s="31"/>
      <c r="F446" s="31"/>
      <c r="G446" s="31"/>
      <c r="H446" s="31"/>
      <c r="I446" s="31"/>
      <c r="J446" s="31"/>
      <c r="K446" s="31"/>
      <c r="L446" s="31"/>
    </row>
    <row r="447" spans="1:12">
      <c r="A447" s="5"/>
      <c r="B447" s="5"/>
      <c r="C447" s="31"/>
      <c r="D447" s="31"/>
      <c r="E447" s="31"/>
      <c r="F447" s="31"/>
      <c r="G447" s="31"/>
      <c r="H447" s="31"/>
      <c r="I447" s="31"/>
      <c r="J447" s="31"/>
      <c r="K447" s="31"/>
      <c r="L447" s="31"/>
    </row>
    <row r="448" spans="1:12">
      <c r="A448" s="5"/>
      <c r="B448" s="5"/>
      <c r="C448" s="31"/>
      <c r="D448" s="31"/>
      <c r="E448" s="31"/>
      <c r="F448" s="31"/>
      <c r="G448" s="31"/>
      <c r="H448" s="31"/>
      <c r="I448" s="31"/>
      <c r="J448" s="31"/>
      <c r="K448" s="31"/>
      <c r="L448" s="31"/>
    </row>
    <row r="449" spans="1:12">
      <c r="A449" s="5"/>
      <c r="B449" s="5"/>
      <c r="C449" s="31"/>
      <c r="D449" s="31"/>
      <c r="E449" s="31"/>
      <c r="F449" s="31"/>
      <c r="G449" s="31"/>
      <c r="H449" s="31"/>
      <c r="I449" s="31"/>
      <c r="J449" s="31"/>
      <c r="K449" s="31"/>
      <c r="L449" s="31"/>
    </row>
    <row r="450" spans="1:12">
      <c r="A450" s="5"/>
      <c r="B450" s="5"/>
      <c r="C450" s="31"/>
      <c r="D450" s="31"/>
      <c r="E450" s="31"/>
      <c r="F450" s="31"/>
      <c r="G450" s="31"/>
      <c r="H450" s="31"/>
      <c r="I450" s="31"/>
      <c r="J450" s="31"/>
      <c r="K450" s="31"/>
      <c r="L450" s="31"/>
    </row>
    <row r="451" spans="1:12">
      <c r="A451" s="5"/>
      <c r="B451" s="5"/>
      <c r="C451" s="31"/>
      <c r="D451" s="31"/>
      <c r="E451" s="31"/>
      <c r="F451" s="31"/>
      <c r="G451" s="31"/>
      <c r="H451" s="31"/>
      <c r="I451" s="31"/>
      <c r="J451" s="31"/>
      <c r="K451" s="31"/>
      <c r="L451" s="31"/>
    </row>
    <row r="452" spans="1:12">
      <c r="A452" s="5"/>
      <c r="B452" s="5"/>
      <c r="C452" s="31"/>
      <c r="D452" s="31"/>
      <c r="E452" s="31"/>
      <c r="F452" s="31"/>
      <c r="G452" s="31"/>
      <c r="H452" s="31"/>
      <c r="I452" s="31"/>
      <c r="J452" s="31"/>
      <c r="K452" s="31"/>
      <c r="L452" s="31"/>
    </row>
    <row r="453" spans="1:12">
      <c r="A453" s="5"/>
      <c r="B453" s="5"/>
      <c r="C453" s="31"/>
      <c r="D453" s="31"/>
      <c r="E453" s="31"/>
      <c r="F453" s="31"/>
      <c r="G453" s="31"/>
      <c r="H453" s="31"/>
      <c r="I453" s="31"/>
      <c r="J453" s="31"/>
      <c r="K453" s="31"/>
      <c r="L453" s="31"/>
    </row>
    <row r="454" spans="1:12">
      <c r="A454" s="5"/>
      <c r="B454" s="5"/>
      <c r="C454" s="31"/>
      <c r="D454" s="31"/>
      <c r="E454" s="31"/>
      <c r="F454" s="31"/>
      <c r="G454" s="31"/>
      <c r="H454" s="31"/>
      <c r="I454" s="31"/>
      <c r="J454" s="31"/>
      <c r="K454" s="31"/>
      <c r="L454" s="31"/>
    </row>
    <row r="455" spans="1:12">
      <c r="A455" s="5"/>
      <c r="B455" s="5"/>
      <c r="C455" s="31"/>
      <c r="D455" s="31"/>
      <c r="E455" s="31"/>
      <c r="F455" s="31"/>
      <c r="G455" s="31"/>
      <c r="H455" s="31"/>
      <c r="I455" s="31"/>
      <c r="J455" s="31"/>
      <c r="K455" s="31"/>
      <c r="L455" s="31"/>
    </row>
    <row r="456" spans="1:12">
      <c r="A456" s="5"/>
      <c r="B456" s="5"/>
      <c r="C456" s="31"/>
      <c r="D456" s="31"/>
      <c r="E456" s="31"/>
      <c r="F456" s="31"/>
      <c r="G456" s="31"/>
      <c r="H456" s="31"/>
      <c r="I456" s="31"/>
      <c r="J456" s="31"/>
      <c r="K456" s="31"/>
      <c r="L456" s="31"/>
    </row>
    <row r="457" spans="1:12">
      <c r="A457" s="5"/>
      <c r="B457" s="5"/>
      <c r="C457" s="31"/>
      <c r="D457" s="31"/>
      <c r="E457" s="31"/>
      <c r="F457" s="31"/>
      <c r="G457" s="31"/>
      <c r="H457" s="31"/>
      <c r="I457" s="31"/>
      <c r="J457" s="31"/>
      <c r="K457" s="31"/>
      <c r="L457" s="31"/>
    </row>
    <row r="458" spans="1:12">
      <c r="A458" s="5"/>
      <c r="B458" s="5"/>
      <c r="C458" s="31"/>
      <c r="D458" s="31"/>
      <c r="E458" s="31"/>
      <c r="F458" s="31"/>
      <c r="G458" s="31"/>
      <c r="H458" s="31"/>
      <c r="I458" s="31"/>
      <c r="J458" s="31"/>
      <c r="K458" s="31"/>
      <c r="L458" s="31"/>
    </row>
    <row r="459" spans="1:12">
      <c r="A459" s="5"/>
      <c r="B459" s="5"/>
      <c r="C459" s="31"/>
      <c r="D459" s="31"/>
      <c r="E459" s="31"/>
      <c r="F459" s="31"/>
      <c r="G459" s="31"/>
      <c r="H459" s="31"/>
      <c r="I459" s="31"/>
      <c r="J459" s="31"/>
      <c r="K459" s="31"/>
      <c r="L459" s="31"/>
    </row>
    <row r="460" spans="1:12">
      <c r="A460" s="5"/>
      <c r="B460" s="5"/>
      <c r="C460" s="31"/>
      <c r="D460" s="31"/>
      <c r="E460" s="31"/>
      <c r="F460" s="31"/>
      <c r="G460" s="31"/>
      <c r="H460" s="31"/>
      <c r="I460" s="31"/>
      <c r="J460" s="31"/>
      <c r="K460" s="31"/>
      <c r="L460" s="31"/>
    </row>
    <row r="461" spans="1:12">
      <c r="A461" s="5"/>
      <c r="B461" s="5"/>
      <c r="C461" s="31"/>
      <c r="D461" s="31"/>
      <c r="E461" s="31"/>
      <c r="F461" s="31"/>
      <c r="G461" s="31"/>
      <c r="H461" s="31"/>
      <c r="I461" s="31"/>
      <c r="J461" s="31"/>
      <c r="K461" s="31"/>
      <c r="L461" s="31"/>
    </row>
    <row r="462" spans="1:12">
      <c r="A462" s="5"/>
      <c r="B462" s="5"/>
      <c r="C462" s="31"/>
      <c r="D462" s="31"/>
      <c r="E462" s="31"/>
      <c r="F462" s="31"/>
      <c r="G462" s="31"/>
      <c r="H462" s="31"/>
      <c r="I462" s="31"/>
      <c r="J462" s="31"/>
      <c r="K462" s="31"/>
      <c r="L462" s="31"/>
    </row>
    <row r="463" spans="1:12">
      <c r="A463" s="5"/>
      <c r="B463" s="5"/>
      <c r="C463" s="31"/>
      <c r="D463" s="31"/>
      <c r="E463" s="31"/>
      <c r="F463" s="31"/>
      <c r="G463" s="31"/>
      <c r="H463" s="31"/>
      <c r="I463" s="31"/>
      <c r="J463" s="31"/>
      <c r="K463" s="31"/>
      <c r="L463" s="31"/>
    </row>
    <row r="464" spans="1:12">
      <c r="A464" s="5"/>
      <c r="B464" s="5"/>
      <c r="C464" s="31"/>
      <c r="D464" s="31"/>
      <c r="E464" s="31"/>
      <c r="F464" s="31"/>
      <c r="G464" s="31"/>
      <c r="H464" s="31"/>
      <c r="I464" s="31"/>
      <c r="J464" s="31"/>
      <c r="K464" s="31"/>
      <c r="L464" s="31"/>
    </row>
    <row r="465" spans="1:12">
      <c r="A465" s="5"/>
      <c r="B465" s="5"/>
      <c r="C465" s="31"/>
      <c r="D465" s="31"/>
      <c r="E465" s="31"/>
      <c r="F465" s="31"/>
      <c r="G465" s="31"/>
      <c r="H465" s="31"/>
      <c r="I465" s="31"/>
      <c r="J465" s="31"/>
      <c r="K465" s="31"/>
      <c r="L465" s="31"/>
    </row>
    <row r="466" spans="1:12">
      <c r="A466" s="5"/>
      <c r="B466" s="5"/>
      <c r="C466" s="31"/>
      <c r="D466" s="31"/>
      <c r="E466" s="31"/>
      <c r="F466" s="31"/>
      <c r="G466" s="31"/>
      <c r="H466" s="31"/>
      <c r="I466" s="31"/>
      <c r="J466" s="31"/>
      <c r="K466" s="31"/>
      <c r="L466" s="31"/>
    </row>
    <row r="467" spans="1:12">
      <c r="A467" s="5"/>
      <c r="B467" s="5"/>
      <c r="C467" s="31"/>
      <c r="D467" s="31"/>
      <c r="E467" s="31"/>
      <c r="F467" s="31"/>
      <c r="G467" s="31"/>
      <c r="H467" s="31"/>
      <c r="I467" s="31"/>
      <c r="J467" s="31"/>
      <c r="K467" s="31"/>
      <c r="L467" s="31"/>
    </row>
    <row r="468" spans="1:12">
      <c r="A468" s="5"/>
      <c r="B468" s="5"/>
      <c r="C468" s="31"/>
      <c r="D468" s="31"/>
      <c r="E468" s="31"/>
      <c r="F468" s="31"/>
      <c r="G468" s="31"/>
      <c r="H468" s="31"/>
      <c r="I468" s="31"/>
      <c r="J468" s="31"/>
      <c r="K468" s="31"/>
      <c r="L468" s="31"/>
    </row>
    <row r="469" spans="1:12">
      <c r="A469" s="5"/>
      <c r="B469" s="5"/>
      <c r="C469" s="31"/>
      <c r="D469" s="31"/>
      <c r="E469" s="31"/>
      <c r="F469" s="31"/>
      <c r="G469" s="31"/>
      <c r="H469" s="31"/>
      <c r="I469" s="31"/>
      <c r="J469" s="31"/>
      <c r="K469" s="31"/>
      <c r="L469" s="31"/>
    </row>
    <row r="470" spans="1:12">
      <c r="A470" s="5"/>
      <c r="B470" s="5"/>
      <c r="C470" s="31"/>
      <c r="D470" s="31"/>
      <c r="E470" s="31"/>
      <c r="F470" s="31"/>
      <c r="G470" s="31"/>
      <c r="H470" s="31"/>
      <c r="I470" s="31"/>
      <c r="J470" s="31"/>
      <c r="K470" s="31"/>
      <c r="L470" s="31"/>
    </row>
    <row r="471" spans="1:12">
      <c r="A471" s="5"/>
      <c r="B471" s="5"/>
      <c r="C471" s="31"/>
      <c r="D471" s="31"/>
      <c r="E471" s="31"/>
      <c r="F471" s="31"/>
      <c r="G471" s="31"/>
      <c r="H471" s="31"/>
      <c r="I471" s="31"/>
      <c r="J471" s="31"/>
      <c r="K471" s="31"/>
      <c r="L471" s="31"/>
    </row>
    <row r="472" spans="1:12">
      <c r="A472" s="5"/>
      <c r="B472" s="5"/>
      <c r="C472" s="31"/>
      <c r="D472" s="31"/>
      <c r="E472" s="31"/>
      <c r="F472" s="31"/>
      <c r="G472" s="31"/>
      <c r="H472" s="31"/>
      <c r="I472" s="31"/>
      <c r="J472" s="31"/>
      <c r="K472" s="31"/>
      <c r="L472" s="31"/>
    </row>
    <row r="473" spans="1:12">
      <c r="A473" s="5"/>
      <c r="B473" s="5"/>
      <c r="C473" s="31"/>
      <c r="D473" s="31"/>
      <c r="E473" s="31"/>
      <c r="F473" s="31"/>
      <c r="G473" s="31"/>
      <c r="H473" s="31"/>
      <c r="I473" s="31"/>
      <c r="J473" s="31"/>
      <c r="K473" s="31"/>
      <c r="L473" s="31"/>
    </row>
    <row r="474" spans="1:12">
      <c r="A474" s="5"/>
      <c r="B474" s="5"/>
      <c r="C474" s="31"/>
      <c r="D474" s="31"/>
      <c r="E474" s="31"/>
      <c r="F474" s="31"/>
      <c r="G474" s="31"/>
      <c r="H474" s="31"/>
      <c r="I474" s="31"/>
      <c r="J474" s="31"/>
      <c r="K474" s="31"/>
      <c r="L474" s="31"/>
    </row>
    <row r="475" spans="1:12">
      <c r="A475" s="5"/>
      <c r="B475" s="5"/>
      <c r="C475" s="31"/>
      <c r="D475" s="31"/>
      <c r="E475" s="31"/>
      <c r="F475" s="31"/>
      <c r="G475" s="31"/>
      <c r="H475" s="31"/>
      <c r="I475" s="31"/>
      <c r="J475" s="31"/>
      <c r="K475" s="31"/>
      <c r="L475" s="31"/>
    </row>
    <row r="476" spans="1:12">
      <c r="A476" s="5"/>
      <c r="B476" s="5"/>
      <c r="C476" s="31"/>
      <c r="D476" s="31"/>
      <c r="E476" s="31"/>
      <c r="F476" s="31"/>
      <c r="G476" s="31"/>
      <c r="H476" s="31"/>
      <c r="I476" s="31"/>
      <c r="J476" s="31"/>
      <c r="K476" s="31"/>
      <c r="L476" s="31"/>
    </row>
    <row r="477" spans="1:12">
      <c r="A477" s="5"/>
      <c r="B477" s="5"/>
      <c r="C477" s="31"/>
      <c r="D477" s="31"/>
      <c r="E477" s="31"/>
      <c r="F477" s="31"/>
      <c r="G477" s="31"/>
      <c r="H477" s="31"/>
      <c r="I477" s="31"/>
      <c r="J477" s="31"/>
      <c r="K477" s="31"/>
      <c r="L477" s="31"/>
    </row>
    <row r="478" spans="1:12">
      <c r="A478" s="5"/>
      <c r="B478" s="5"/>
      <c r="C478" s="31"/>
      <c r="D478" s="31"/>
      <c r="E478" s="31"/>
      <c r="F478" s="31"/>
      <c r="G478" s="31"/>
      <c r="H478" s="31"/>
      <c r="I478" s="31"/>
      <c r="J478" s="31"/>
      <c r="K478" s="31"/>
      <c r="L478" s="31"/>
    </row>
    <row r="479" spans="1:12">
      <c r="A479" s="5"/>
      <c r="B479" s="5"/>
      <c r="C479" s="31"/>
      <c r="D479" s="31"/>
      <c r="E479" s="31"/>
      <c r="F479" s="31"/>
      <c r="G479" s="31"/>
      <c r="H479" s="31"/>
      <c r="I479" s="31"/>
      <c r="J479" s="31"/>
      <c r="K479" s="31"/>
      <c r="L479" s="31"/>
    </row>
    <row r="480" spans="1:12">
      <c r="A480" s="5"/>
      <c r="B480" s="5"/>
      <c r="C480" s="31"/>
      <c r="D480" s="31"/>
      <c r="E480" s="31"/>
      <c r="F480" s="31"/>
      <c r="G480" s="31"/>
      <c r="H480" s="31"/>
      <c r="I480" s="31"/>
      <c r="J480" s="31"/>
      <c r="K480" s="31"/>
      <c r="L480" s="31"/>
    </row>
    <row r="481" spans="1:12">
      <c r="A481" s="5"/>
      <c r="B481" s="5"/>
      <c r="C481" s="31"/>
      <c r="D481" s="31"/>
      <c r="E481" s="31"/>
      <c r="F481" s="31"/>
      <c r="G481" s="31"/>
      <c r="H481" s="31"/>
      <c r="I481" s="31"/>
      <c r="J481" s="31"/>
      <c r="K481" s="31"/>
      <c r="L481" s="31"/>
    </row>
    <row r="482" spans="1:12">
      <c r="A482" s="5"/>
      <c r="B482" s="5"/>
      <c r="C482" s="31"/>
      <c r="D482" s="31"/>
      <c r="E482" s="31"/>
      <c r="F482" s="31"/>
      <c r="G482" s="31"/>
      <c r="H482" s="31"/>
      <c r="I482" s="31"/>
      <c r="J482" s="31"/>
      <c r="K482" s="31"/>
      <c r="L482" s="31"/>
    </row>
    <row r="483" spans="1:12">
      <c r="A483" s="5"/>
      <c r="B483" s="5"/>
      <c r="C483" s="31"/>
      <c r="D483" s="31"/>
      <c r="E483" s="31"/>
      <c r="F483" s="31"/>
      <c r="G483" s="31"/>
      <c r="H483" s="31"/>
      <c r="I483" s="31"/>
      <c r="J483" s="31"/>
      <c r="K483" s="31"/>
      <c r="L483" s="31"/>
    </row>
    <row r="484" spans="1:12">
      <c r="A484" s="5"/>
      <c r="B484" s="5"/>
      <c r="C484" s="31"/>
      <c r="D484" s="31"/>
      <c r="E484" s="31"/>
      <c r="F484" s="31"/>
      <c r="G484" s="31"/>
      <c r="H484" s="31"/>
      <c r="I484" s="31"/>
      <c r="J484" s="31"/>
      <c r="K484" s="31"/>
      <c r="L484" s="31"/>
    </row>
    <row r="485" spans="1:12">
      <c r="A485" s="5"/>
      <c r="B485" s="5"/>
      <c r="C485" s="31"/>
      <c r="D485" s="31"/>
      <c r="E485" s="31"/>
      <c r="F485" s="31"/>
      <c r="G485" s="31"/>
      <c r="H485" s="31"/>
      <c r="I485" s="31"/>
      <c r="J485" s="31"/>
      <c r="K485" s="31"/>
      <c r="L485" s="31"/>
    </row>
    <row r="486" spans="1:12">
      <c r="A486" s="5"/>
      <c r="B486" s="5"/>
      <c r="C486" s="31"/>
      <c r="D486" s="31"/>
      <c r="E486" s="31"/>
      <c r="F486" s="31"/>
      <c r="G486" s="31"/>
      <c r="H486" s="31"/>
      <c r="I486" s="31"/>
      <c r="J486" s="31"/>
      <c r="K486" s="31"/>
      <c r="L486" s="31"/>
    </row>
    <row r="487" spans="1:12">
      <c r="A487" s="5"/>
      <c r="B487" s="5"/>
      <c r="C487" s="31"/>
      <c r="D487" s="31"/>
      <c r="E487" s="31"/>
      <c r="F487" s="31"/>
      <c r="G487" s="31"/>
      <c r="H487" s="31"/>
      <c r="I487" s="31"/>
      <c r="J487" s="31"/>
      <c r="K487" s="31"/>
      <c r="L487" s="31"/>
    </row>
    <row r="488" spans="1:12">
      <c r="A488" s="5"/>
      <c r="B488" s="5"/>
      <c r="C488" s="31"/>
      <c r="D488" s="31"/>
      <c r="E488" s="31"/>
      <c r="F488" s="31"/>
      <c r="G488" s="31"/>
      <c r="H488" s="31"/>
      <c r="I488" s="31"/>
      <c r="J488" s="31"/>
      <c r="K488" s="31"/>
      <c r="L488" s="31"/>
    </row>
    <row r="489" spans="1:12">
      <c r="A489" s="5"/>
      <c r="B489" s="5"/>
      <c r="C489" s="31"/>
      <c r="D489" s="31"/>
      <c r="E489" s="31"/>
      <c r="F489" s="31"/>
      <c r="G489" s="31"/>
      <c r="H489" s="31"/>
      <c r="I489" s="31"/>
      <c r="J489" s="31"/>
      <c r="K489" s="31"/>
      <c r="L489" s="31"/>
    </row>
    <row r="490" spans="1:12">
      <c r="A490" s="5"/>
      <c r="B490" s="5"/>
      <c r="C490" s="31"/>
      <c r="D490" s="31"/>
      <c r="E490" s="31"/>
      <c r="F490" s="31"/>
      <c r="G490" s="31"/>
      <c r="H490" s="31"/>
      <c r="I490" s="31"/>
      <c r="J490" s="31"/>
      <c r="K490" s="31"/>
      <c r="L490" s="31"/>
    </row>
    <row r="491" spans="1:12">
      <c r="A491" s="5"/>
      <c r="B491" s="5"/>
      <c r="C491" s="31"/>
      <c r="D491" s="31"/>
      <c r="E491" s="31"/>
      <c r="F491" s="31"/>
      <c r="G491" s="31"/>
      <c r="H491" s="31"/>
      <c r="I491" s="31"/>
      <c r="J491" s="31"/>
      <c r="K491" s="31"/>
      <c r="L491" s="31"/>
    </row>
    <row r="492" spans="1:12">
      <c r="A492" s="5"/>
      <c r="B492" s="5"/>
      <c r="C492" s="31"/>
      <c r="D492" s="31"/>
      <c r="E492" s="31"/>
      <c r="F492" s="31"/>
      <c r="G492" s="31"/>
      <c r="H492" s="31"/>
      <c r="I492" s="31"/>
      <c r="J492" s="31"/>
      <c r="K492" s="31"/>
      <c r="L492" s="31"/>
    </row>
    <row r="493" spans="1:12">
      <c r="A493" s="5"/>
      <c r="B493" s="5"/>
      <c r="C493" s="31"/>
      <c r="D493" s="31"/>
      <c r="E493" s="31"/>
      <c r="F493" s="31"/>
      <c r="G493" s="31"/>
      <c r="H493" s="31"/>
      <c r="I493" s="31"/>
      <c r="J493" s="31"/>
      <c r="K493" s="31"/>
      <c r="L493" s="31"/>
    </row>
    <row r="494" spans="1:12">
      <c r="A494" s="5"/>
      <c r="B494" s="5"/>
      <c r="C494" s="31"/>
      <c r="D494" s="31"/>
      <c r="E494" s="31"/>
      <c r="F494" s="31"/>
      <c r="G494" s="31"/>
      <c r="H494" s="31"/>
      <c r="I494" s="31"/>
      <c r="J494" s="31"/>
      <c r="K494" s="31"/>
      <c r="L494" s="31"/>
    </row>
    <row r="495" spans="1:12">
      <c r="A495" s="5"/>
      <c r="B495" s="5"/>
      <c r="C495" s="31"/>
      <c r="D495" s="31"/>
      <c r="E495" s="31"/>
      <c r="F495" s="31"/>
      <c r="G495" s="31"/>
      <c r="H495" s="31"/>
      <c r="I495" s="31"/>
      <c r="J495" s="31"/>
      <c r="K495" s="31"/>
      <c r="L495" s="31"/>
    </row>
    <row r="496" spans="1:12">
      <c r="A496" s="5"/>
      <c r="B496" s="5"/>
      <c r="C496" s="31"/>
      <c r="D496" s="31"/>
      <c r="E496" s="31"/>
      <c r="F496" s="31"/>
      <c r="G496" s="31"/>
      <c r="H496" s="31"/>
      <c r="I496" s="31"/>
      <c r="J496" s="31"/>
      <c r="K496" s="31"/>
      <c r="L496" s="31"/>
    </row>
    <row r="497" spans="1:12">
      <c r="A497" s="5"/>
      <c r="B497" s="5"/>
      <c r="C497" s="31"/>
      <c r="D497" s="31"/>
      <c r="E497" s="31"/>
      <c r="F497" s="31"/>
      <c r="G497" s="31"/>
      <c r="H497" s="31"/>
      <c r="I497" s="31"/>
      <c r="J497" s="31"/>
      <c r="K497" s="31"/>
      <c r="L497" s="31"/>
    </row>
    <row r="498" spans="1:12">
      <c r="A498" s="5"/>
    </row>
    <row r="499" spans="1:12">
      <c r="A499" s="5"/>
    </row>
    <row r="500" spans="1:12">
      <c r="A500" s="5"/>
    </row>
    <row r="501" spans="1:12">
      <c r="A501" s="5"/>
    </row>
    <row r="502" spans="1:12">
      <c r="A502" s="5"/>
    </row>
  </sheetData>
  <mergeCells count="9">
    <mergeCell ref="A5:A6"/>
    <mergeCell ref="B5:B6"/>
    <mergeCell ref="C5:G5"/>
    <mergeCell ref="H5:L5"/>
    <mergeCell ref="A2:L2"/>
    <mergeCell ref="A3:B3"/>
    <mergeCell ref="C3:L3"/>
    <mergeCell ref="A4:B4"/>
    <mergeCell ref="C4:L4"/>
  </mergeCells>
  <pageMargins left="0" right="0" top="0" bottom="0" header="0" footer="0"/>
  <pageSetup paperSize="9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5C28DEBDB15EA44A6166D9FB5FB1653" ma:contentTypeVersion="0" ma:contentTypeDescription="Создание документа." ma:contentTypeScope="" ma:versionID="8b9d2b16086efbacf8c038efd46118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6403C2-4EA8-4ADD-9957-6B4C0406CB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C7A51E-C327-4E82-A9B2-9F54F2F930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E56E1E-3850-408A-9534-55FB45CCAC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1-е_полуг_2022 АО СЭ</vt:lpstr>
      <vt:lpstr>2-е_полуг_2022 АО СЭ</vt:lpstr>
      <vt:lpstr>2022 АО СЭ</vt:lpstr>
      <vt:lpstr>'1-е_полуг_2022 АО СЭ'!Область_печати</vt:lpstr>
      <vt:lpstr>'2-е_полуг_2022 АО СЭ'!Область_печати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 Андрей Владимирович</dc:creator>
  <cp:lastModifiedBy>DZonova</cp:lastModifiedBy>
  <cp:lastPrinted>2017-12-14T12:36:38Z</cp:lastPrinted>
  <dcterms:created xsi:type="dcterms:W3CDTF">2013-01-14T09:26:46Z</dcterms:created>
  <dcterms:modified xsi:type="dcterms:W3CDTF">2021-03-26T06:08:49Z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0x010100C5C28DEBDB15EA44A6166D9FB5FB1653</vt:lpwstr>
  </property>
</Properties>
</file>