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15" yWindow="-15" windowWidth="28860" windowHeight="1239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Дифференциация!$E$22:$E$31</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2.10'!$G$13:$J$13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2.10'!$G$9:$J$9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REESTR_MO!$A$2:$D$60</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2.10'!$E$11:$J$17</definedName>
    <definedName name="List01_Name">'Форма 2.10'!$G$8:$J$8</definedName>
    <definedName name="List01_Num">'Форма 2.10'!$G$1:$J$1</definedName>
    <definedName name="List01_p1">'Форма 2.10'!$G$11:$J$11</definedName>
    <definedName name="List01_p2">'Форма 2.10'!$G$12:$J$12</definedName>
    <definedName name="List01_p3">'Форма 2.10'!$G$13:$J$13</definedName>
    <definedName name="List01_p4">'Форма 2.10'!$G$3:$J$3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Дифференциация!$X$20:$X$32</definedName>
    <definedName name="List07_CheckC">Дифференциация!$D$21:$M$31</definedName>
    <definedName name="List07_fieldMarker">Дифференциация!$Y$20:$Y$32</definedName>
    <definedName name="List07_Fill">Дифференциация!$D$33:$F$33</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Дифференциация!$M$21:$M$31</definedName>
    <definedName name="note_ter">Дифференциация!$I$21:$I$31</definedName>
    <definedName name="num_of_cst">Титульный!$F$17</definedName>
    <definedName name="obj_List01_22">'Форма 2.10'!$G:$G</definedName>
    <definedName name="obj_List01_25">'Форма 2.10'!$H:$H</definedName>
    <definedName name="obj_List01_28">'Форма 2.10'!$I:$I</definedName>
    <definedName name="obj_List02_22">'Форма 1.0.1'!$8:$8</definedName>
    <definedName name="obj_List02_25">'Форма 1.0.1'!$20:$20</definedName>
    <definedName name="obj_List02_28">'Форма 1.0.1'!$32:$32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Дифференциация!$C$22:$C$32</definedName>
    <definedName name="pDelList07_04">Дифференциация!$G$22:$G$32</definedName>
    <definedName name="pDelList07_05">Дифференциация!$K$22:$K$32</definedName>
    <definedName name="pIns_Comm">Комментарии!$E$13</definedName>
    <definedName name="pIns_List01_1">'Форма 2.10'!$J$8</definedName>
    <definedName name="pIns_List01_2">'Форма 2.10'!$E$18</definedName>
    <definedName name="pIns_List02">'Форма 1.0.1'!$43:$43</definedName>
    <definedName name="pIns_List03">'Форма 1.0.2'!$E$13</definedName>
    <definedName name="pIns_List04">'Сведения об изменении'!$E$14</definedName>
    <definedName name="pIns_List07_01">Дифференциация!$E$20:$E$32</definedName>
    <definedName name="pIns_List07_04">Дифференциация!$I$20:$I$32</definedName>
    <definedName name="pIns_List07_05">Дифференциация!$M$20:$M$32</definedName>
    <definedName name="pIns_List09_0">Территории!$E$17</definedName>
    <definedName name="QUARTER">TEHSHEET!$F$2:$F$5</definedName>
    <definedName name="REESTR_LINK_RANGE">REESTR_LINK!$A$2:$C$3</definedName>
    <definedName name="REESTR_ORG_RANGE">REESTR_ORG!$A$2:$J$53</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Дифференциация!$B$20:$B$32</definedName>
    <definedName name="Y_N_List07_02">Дифференциация!$F$20:$F$32</definedName>
    <definedName name="Y_N_List07_05">Дифференциация!$J$20:$J$32</definedName>
    <definedName name="year_list">TEHSHEET!$C$2:$C$9</definedName>
  </definedNames>
  <calcPr calcId="125725"/>
</workbook>
</file>

<file path=xl/calcChain.xml><?xml version="1.0" encoding="utf-8"?>
<calcChain xmlns="http://schemas.openxmlformats.org/spreadsheetml/2006/main">
  <c r="A20" i="553"/>
  <c r="F40" i="569" l="1"/>
  <c r="D40"/>
  <c r="F36"/>
  <c r="F28"/>
  <c r="D28"/>
  <c r="F24"/>
  <c r="F16"/>
  <c r="D16"/>
  <c r="F12"/>
  <c r="A10" i="553"/>
  <c r="A11"/>
  <c r="A12"/>
  <c r="A13"/>
  <c r="A14"/>
  <c r="A15"/>
  <c r="A16"/>
  <c r="A17"/>
  <c r="A18"/>
  <c r="A19"/>
  <c r="I15" i="532"/>
  <c r="I10"/>
  <c r="H15"/>
  <c r="H10"/>
  <c r="A7" i="553"/>
  <c r="A8"/>
  <c r="A9"/>
  <c r="A4"/>
  <c r="A5"/>
  <c r="A6"/>
  <c r="R14" i="566"/>
  <c r="R13"/>
  <c r="A3" i="553"/>
  <c r="R12" i="566"/>
  <c r="P12" a="1"/>
  <c r="P12" s="1"/>
  <c r="M14"/>
  <c r="M13"/>
  <c r="M12"/>
  <c r="P15" i="471" l="1" a="1"/>
  <c r="P15" s="1"/>
  <c r="B2" i="525"/>
  <c r="B3"/>
  <c r="D4" i="556" l="1"/>
  <c r="T3" i="205" l="1"/>
  <c r="D5" i="532" l="1"/>
  <c r="B5" i="525"/>
  <c r="A2" i="553"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<sst xmlns="http://schemas.openxmlformats.org/spreadsheetml/2006/main" count="1232" uniqueCount="697">
  <si>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</si>
  <si>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</si>
  <si>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</si>
  <si>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</si>
  <si>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</si>
  <si>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</si>
  <si>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</si>
  <si>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</si>
  <si>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</si>
  <si>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</si>
  <si>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</si>
  <si>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</si>
  <si>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</si>
  <si>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</si>
  <si>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</si>
  <si>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</si>
  <si>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</si>
  <si>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</si>
  <si>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</si>
  <si>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</si>
  <si>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</si>
  <si>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</si>
  <si>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</si>
  <si>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</si>
  <si>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</si>
  <si>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</si>
  <si>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</si>
  <si>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</si>
  <si>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</si>
  <si>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</si>
  <si>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</si>
  <si>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</si>
  <si>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</si>
  <si>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</si>
  <si>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</si>
  <si>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</si>
  <si>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</si>
  <si>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</si>
  <si>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</si>
  <si>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</si>
  <si>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</si>
  <si>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</si>
  <si>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</si>
  <si>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</si>
  <si>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</si>
  <si>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</si>
  <si>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</si>
  <si>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</si>
  <si>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</si>
  <si>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</si>
  <si>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</si>
  <si>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</si>
  <si>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</si>
  <si>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</si>
  <si>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</si>
  <si>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</si>
  <si>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</si>
  <si>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</si>
  <si>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</si>
  <si>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</si>
  <si>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</si>
  <si>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</si>
  <si>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</si>
  <si>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</si>
  <si>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</si>
  <si>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</si>
  <si>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</si>
  <si>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</si>
  <si>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</si>
  <si>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</si>
  <si>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</si>
  <si>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</si>
  <si>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</si>
  <si>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</si>
  <si>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</si>
  <si>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</si>
  <si>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</si>
  <si>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</si>
  <si>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</si>
  <si>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</si>
  <si>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</si>
  <si>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</si>
  <si>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</si>
  <si>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</si>
  <si>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</si>
  <si>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</si>
  <si>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</si>
  <si>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</si>
  <si>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</si>
  <si>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</si>
  <si>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</si>
  <si>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</si>
  <si>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</si>
  <si>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</si>
  <si>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</si>
  <si>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</si>
  <si>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</si>
  <si>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</si>
  <si>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</si>
  <si>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</si>
  <si>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</si>
  <si>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</si>
  <si>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</si>
  <si>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</si>
  <si>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</si>
  <si>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</si>
  <si>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</si>
  <si>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</si>
  <si>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</si>
  <si>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</si>
  <si>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</si>
  <si>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</si>
  <si>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</si>
  <si>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</si>
  <si>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</si>
  <si>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</si>
  <si>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</si>
  <si>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</si>
  <si>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</si>
  <si>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</si>
  <si>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</si>
  <si>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</si>
  <si>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</si>
  <si>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</si>
  <si>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</si>
  <si>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</si>
  <si>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</si>
  <si>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</si>
  <si>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</si>
  <si>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</si>
  <si>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</si>
  <si>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</si>
  <si>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</si>
  <si>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</si>
  <si>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</si>
  <si>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</si>
  <si>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</si>
  <si>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</si>
  <si>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</si>
  <si>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</si>
  <si>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</si>
  <si>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</si>
  <si>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</si>
  <si>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</si>
  <si>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</si>
  <si>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</si>
  <si>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</si>
  <si>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</si>
  <si>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</si>
  <si>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</si>
  <si>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</si>
  <si>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</si>
  <si>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</si>
  <si>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</si>
  <si>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</si>
  <si>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</si>
  <si>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</si>
  <si>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</si>
  <si>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</si>
  <si>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</si>
  <si>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</si>
  <si>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</si>
  <si>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</si>
  <si>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</si>
  <si>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</si>
  <si>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</si>
  <si>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</si>
  <si>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</si>
  <si>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</si>
  <si>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</si>
  <si>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</si>
  <si>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</si>
  <si>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</si>
  <si>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</si>
  <si>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</si>
  <si>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</si>
  <si>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</si>
  <si>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</si>
  <si>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</si>
  <si>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</si>
  <si>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</si>
  <si>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</si>
  <si>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</si>
  <si>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</si>
  <si>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</si>
  <si>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</si>
  <si>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</si>
  <si>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</si>
  <si>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</si>
  <si>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</si>
  <si>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</si>
  <si>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</si>
  <si>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</si>
  <si>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</si>
  <si>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</si>
  <si>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</si>
  <si>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</si>
  <si>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</si>
  <si>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</si>
  <si>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</si>
  <si>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</si>
  <si>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</si>
  <si>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</si>
  <si>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</si>
  <si>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</si>
  <si>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</si>
  <si>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</si>
  <si>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</si>
  <si>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</si>
  <si>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</si>
  <si>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</si>
  <si>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</si>
  <si>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</si>
  <si>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</si>
  <si>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</si>
  <si>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</si>
  <si>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</si>
  <si>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</si>
  <si>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</si>
  <si>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</si>
  <si>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</si>
  <si>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</si>
  <si>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</si>
  <si>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</si>
  <si>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</si>
  <si>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</si>
  <si>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</si>
  <si>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</si>
  <si>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</si>
  <si>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</si>
  <si>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</si>
  <si>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</si>
  <si>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</si>
  <si>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</si>
  <si>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</si>
  <si>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</si>
  <si>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</si>
  <si>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</si>
  <si>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</si>
  <si>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</si>
  <si>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</si>
  <si>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</si>
  <si>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</si>
  <si>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</si>
  <si>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</si>
  <si>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</si>
  <si>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</si>
  <si>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</si>
  <si>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</si>
  <si>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</si>
  <si>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</si>
  <si>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</si>
  <si>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</si>
  <si>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</si>
  <si>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</si>
  <si>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</si>
  <si>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</si>
  <si>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</si>
  <si>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</si>
  <si>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</si>
  <si>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</si>
  <si>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</si>
  <si>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</si>
  <si>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</si>
  <si>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</si>
  <si>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</si>
  <si>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</si>
  <si>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</si>
  <si>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</si>
  <si>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</si>
  <si>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</si>
  <si>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</si>
  <si>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</si>
  <si>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</si>
  <si>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</si>
  <si>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</si>
  <si>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</si>
  <si>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</si>
  <si>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</si>
  <si>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</si>
  <si>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</si>
  <si>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</si>
  <si>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</si>
  <si>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</si>
  <si>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</si>
  <si>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</si>
  <si>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</si>
  <si>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</si>
  <si>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</si>
  <si>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</si>
  <si>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</si>
  <si>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</si>
  <si>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</si>
  <si>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</si>
  <si>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</si>
  <si>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</si>
  <si>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</si>
  <si>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</si>
  <si>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</si>
  <si>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</si>
  <si>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</si>
  <si>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</si>
  <si>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</si>
  <si>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</si>
  <si>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</si>
  <si>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</si>
  <si>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</si>
  <si>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</si>
  <si>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</si>
  <si>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</si>
  <si>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</si>
  <si>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</si>
  <si>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</si>
  <si>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</si>
  <si>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</si>
  <si>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</si>
  <si>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</si>
  <si>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</si>
  <si>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</si>
  <si>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</si>
  <si>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</si>
  <si>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</si>
  <si>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</si>
  <si>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</si>
  <si>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</si>
  <si>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</si>
  <si>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</si>
  <si>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</si>
  <si>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</si>
  <si>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</si>
  <si>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</si>
  <si>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</si>
  <si>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</si>
  <si>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</si>
  <si>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</si>
  <si>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</si>
  <si>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</si>
  <si>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</si>
  <si>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</si>
  <si>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</si>
  <si>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</si>
  <si>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</si>
  <si>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</si>
  <si>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</si>
  <si>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</si>
  <si>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</si>
  <si>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</si>
  <si>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</si>
  <si>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</si>
  <si>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</si>
  <si>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</si>
  <si>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Доступно обновление до версии 1.0.1</t>
  </si>
  <si>
    <t>Описание изменений: Версия 1.0.1
1. Исправление ошибки с удалением видов деятельности</t>
  </si>
  <si>
    <t>Размер файла обновления: 323072 байт</t>
  </si>
  <si>
    <t>Подготовка к обновлению...</t>
  </si>
  <si>
    <t>Сохранение файла резервной копии: C:\Users\Yaminov\Desktop\ДТП от 18.01.2019\FAS.JKH.OPEN.INFO.QUARTER.HVS.BKP..xlsb</t>
  </si>
  <si>
    <t>Резервная копия создана: C:\Users\Yaminov\Desktop\ДТП от 18.01.2019\FAS.JKH.OPEN.INFO.QUARTER.HVS.BKP..xlsb</t>
  </si>
  <si>
    <t>Создание книги для установки обновлений...</t>
  </si>
  <si>
    <t>Файл обновления загружен: C:\Users\Yaminov\Desktop\ДТП от 18.01.2019\UPDATE.FAS.JKH.OPEN.INFO.QUARTER.HVS.TO.1.0.1.48.xls</t>
  </si>
  <si>
    <t>Обновление завершилось удачно! Шаблон FAS.JKH.OPEN.INFO.QUARTER.HVS.xlsb сохранен под именем 'FAS.JKH.OPEN.INFO.QUARTER.HVS(v1.0.1).xlsb'</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</si>
  <si>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</si>
  <si>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</si>
  <si>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</si>
  <si>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</si>
  <si>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</si>
  <si>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</si>
  <si>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</si>
  <si>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</si>
  <si>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</si>
  <si>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FAS.JKH.OPEN.INFO.QUARTER.HVS!</t>
  </si>
  <si>
    <t>REGION_ID</t>
  </si>
  <si>
    <t>REGION_NAME</t>
  </si>
  <si>
    <t>RST_ORG_ID</t>
  </si>
  <si>
    <t>ORG_NAME</t>
  </si>
  <si>
    <t>INN_NAME</t>
  </si>
  <si>
    <t>KPP_NAME</t>
  </si>
  <si>
    <t>ORG_START_DATE</t>
  </si>
  <si>
    <t>ORG_END_DATE</t>
  </si>
  <si>
    <t>2648</t>
  </si>
  <si>
    <t>26405782</t>
  </si>
  <si>
    <t>АО "Вынгапуровский тепловодоканал"</t>
  </si>
  <si>
    <t>8905045443</t>
  </si>
  <si>
    <t>890501001</t>
  </si>
  <si>
    <t>26590793</t>
  </si>
  <si>
    <t>АО "Надымское авиапредприятие"</t>
  </si>
  <si>
    <t>8903025610</t>
  </si>
  <si>
    <t>890301001</t>
  </si>
  <si>
    <t>26361326</t>
  </si>
  <si>
    <t>АО "Новоуренгойский ОАО"</t>
  </si>
  <si>
    <t>8904045602</t>
  </si>
  <si>
    <t>890401001</t>
  </si>
  <si>
    <t>26361309</t>
  </si>
  <si>
    <t>АО "Салехардэнерго"</t>
  </si>
  <si>
    <t>8901030855</t>
  </si>
  <si>
    <t>890101001</t>
  </si>
  <si>
    <t>26539156</t>
  </si>
  <si>
    <t>АО "Уренгойгорводоканал"</t>
  </si>
  <si>
    <t>8904046652</t>
  </si>
  <si>
    <t>26318629</t>
  </si>
  <si>
    <t>АО "Харп-Энерго-Газ"</t>
  </si>
  <si>
    <t>8901016850</t>
  </si>
  <si>
    <t>890801001</t>
  </si>
  <si>
    <t>26383121</t>
  </si>
  <si>
    <t>АО "Энерго-Газ-Ноябрьск"</t>
  </si>
  <si>
    <t>8905033649</t>
  </si>
  <si>
    <t>27664323</t>
  </si>
  <si>
    <t>АО "Ямалкоммунэнерго" филиал в Надымском районе</t>
  </si>
  <si>
    <t>8901025421</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</si>
  <si>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</si>
  <si>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</si>
  <si>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</si>
  <si>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</si>
  <si>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</si>
  <si>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</si>
  <si>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</si>
  <si>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</si>
  <si>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</si>
  <si>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</si>
  <si>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</si>
  <si>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</si>
  <si>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</si>
  <si>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</si>
  <si>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</si>
  <si>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</si>
  <si>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</si>
  <si>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</si>
  <si>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</si>
  <si>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</si>
  <si>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</si>
  <si>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</si>
  <si>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</si>
  <si>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</si>
  <si>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</si>
  <si>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</si>
  <si>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</si>
  <si>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</si>
  <si>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</si>
  <si>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26405813</t>
  </si>
  <si>
    <t>Губкинское ЛПУ МГ ООО "Газпром трансгаз Сургут"</t>
  </si>
  <si>
    <t>891103002</t>
  </si>
  <si>
    <t>26361337</t>
  </si>
  <si>
    <t>ЗАО "Спецтеплосервис"</t>
  </si>
  <si>
    <t>8908001677</t>
  </si>
  <si>
    <t>13-07-2004 00:00:00</t>
  </si>
  <si>
    <t>26405791</t>
  </si>
  <si>
    <t>Лонг-Юганское ЛПУ МГ ООО "Газпром трансгаз Югорск"</t>
  </si>
  <si>
    <t>8622000931</t>
  </si>
  <si>
    <t>890302002</t>
  </si>
  <si>
    <t>26539285</t>
  </si>
  <si>
    <t>МП МО Мужевское "Жилфонд"</t>
  </si>
  <si>
    <t>8907001547</t>
  </si>
  <si>
    <t>23-03-2008 00:00:00</t>
  </si>
  <si>
    <t>26524362</t>
  </si>
  <si>
    <t>МПП ЖКХ МО г. Лабытнанги "Ямал"</t>
  </si>
  <si>
    <t>8902009197</t>
  </si>
  <si>
    <t>890201001</t>
  </si>
  <si>
    <t>26361334</t>
  </si>
  <si>
    <t>МУП "Муравленковские коммунальные системы"</t>
  </si>
  <si>
    <t>8906006976</t>
  </si>
  <si>
    <t>890601001</t>
  </si>
  <si>
    <t>26405808</t>
  </si>
  <si>
    <t>МУП "Управление энергоснабжения и инженерных сетей"</t>
  </si>
  <si>
    <t>8903028065</t>
  </si>
  <si>
    <t>26539164</t>
  </si>
  <si>
    <t>МУП "Уренгойское городское хозяйство" г. Новый Уренгой</t>
  </si>
  <si>
    <t>8904047014</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</si>
  <si>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</si>
  <si>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</si>
  <si>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</si>
  <si>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</si>
  <si>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</si>
  <si>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</si>
  <si>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</si>
  <si>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</si>
  <si>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</si>
  <si>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ОАО "Аэропорт Сургут"</t>
  </si>
  <si>
    <t>8602060523</t>
  </si>
  <si>
    <t>26361211</t>
  </si>
  <si>
    <t>ОАО "Аэропорт Сургут"</t>
  </si>
  <si>
    <t>860201001</t>
  </si>
  <si>
    <t>26361312</t>
  </si>
  <si>
    <t>ОАО "Тепло-Энергетик"</t>
  </si>
  <si>
    <t>8902010724</t>
  </si>
  <si>
    <t>26405756</t>
  </si>
  <si>
    <t>8904057830</t>
  </si>
  <si>
    <t>31161921</t>
  </si>
  <si>
    <t>ООО "Аметист"</t>
  </si>
  <si>
    <t>8907002572</t>
  </si>
  <si>
    <t>01-12-2017 00:00:00</t>
  </si>
  <si>
    <t>26576132</t>
  </si>
  <si>
    <t>1102054991</t>
  </si>
  <si>
    <t>26576140</t>
  </si>
  <si>
    <t>ООО "Газпром трансгаз Сургут"</t>
  </si>
  <si>
    <t>997250001</t>
  </si>
  <si>
    <t>28046959</t>
  </si>
  <si>
    <t>ООО "ЛУКОЙЛ-ЭНЕРГОСЕТИ"</t>
  </si>
  <si>
    <t>5260230051</t>
  </si>
  <si>
    <t>770901001</t>
  </si>
  <si>
    <t>17-01-2013 00:00:00</t>
  </si>
  <si>
    <t>27664315</t>
  </si>
  <si>
    <t>ООО "НадымЖилКомсервис"</t>
  </si>
  <si>
    <t>8903031935</t>
  </si>
  <si>
    <t>31161912</t>
  </si>
  <si>
    <t>ООО "Надымское производственное предприятие"</t>
  </si>
  <si>
    <t>8903020210</t>
  </si>
  <si>
    <t>26361332</t>
  </si>
  <si>
    <t>ООО "Ноябрьсктеплонефть"</t>
  </si>
  <si>
    <t>8905032483</t>
  </si>
  <si>
    <t>26754438</t>
  </si>
  <si>
    <t>ООО "РН-Пурнефтегаз"</t>
  </si>
  <si>
    <t>8913006455</t>
  </si>
  <si>
    <t>26361352</t>
  </si>
  <si>
    <t>ООО "Ратта"</t>
  </si>
  <si>
    <t>8912002352</t>
  </si>
  <si>
    <t>891201001</t>
  </si>
  <si>
    <t>26519891</t>
  </si>
  <si>
    <t>ООО "РемСтройСервис"</t>
  </si>
  <si>
    <t>8903028234</t>
  </si>
  <si>
    <t>27989602</t>
  </si>
  <si>
    <t>ООО "Эффективная теплоэнергетика"</t>
  </si>
  <si>
    <t>8901021272</t>
  </si>
  <si>
    <t>745101001</t>
  </si>
  <si>
    <t>22-04-2008 00:00:00</t>
  </si>
  <si>
    <t>26361349</t>
  </si>
  <si>
    <t>ООО "Ямал-Энерго"</t>
  </si>
  <si>
    <t>8912002546</t>
  </si>
  <si>
    <t>26405814</t>
  </si>
  <si>
    <t>ООО ЭК "Тепло-Водо-Электро-Сервис"</t>
  </si>
  <si>
    <t>8912002592</t>
  </si>
  <si>
    <t>26361318</t>
  </si>
  <si>
    <t>ПАО "Надымское предприятие железнодорожного транспорта"</t>
  </si>
  <si>
    <t>8903006946</t>
  </si>
  <si>
    <t>26405792</t>
  </si>
  <si>
    <t>Приозерное ЛПУ МГ ООО "Газпром трансгаз Югорск"</t>
  </si>
  <si>
    <t>890302005</t>
  </si>
  <si>
    <t>26405812</t>
  </si>
  <si>
    <t>Пурпейское ЛПУ МГ ООО "Газпром трансгаз Сургут"</t>
  </si>
  <si>
    <t>891103001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</si>
  <si>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</si>
  <si>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</si>
  <si>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</si>
  <si>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</si>
  <si>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</si>
  <si>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</si>
  <si>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</si>
  <si>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</si>
  <si>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</si>
  <si>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</si>
  <si>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890402001</t>
  </si>
  <si>
    <t>03-10-2005 00:00:00</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</si>
  <si>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</si>
  <si>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</si>
  <si>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</si>
  <si>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</si>
  <si>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</si>
  <si>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</si>
  <si>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t>
  </si>
  <si>
    <t>Тюменская область, Ямало-Ненецкий автономный округ, 629007, город Салехард, улица Свердлова дом 39, а/я 42</t>
  </si>
  <si>
    <t>Стратий Юрий Федорович</t>
  </si>
  <si>
    <t>Инженер ПТО</t>
  </si>
  <si>
    <t>8(34922)5-44-81</t>
  </si>
  <si>
    <t>gruppatp@mail.ru</t>
  </si>
  <si>
    <t>Красноселькупский муниципальный район</t>
  </si>
  <si>
    <t>71913000</t>
  </si>
  <si>
    <t>Толькинское</t>
  </si>
  <si>
    <t>71913412</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</si>
  <si>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</si>
  <si>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</si>
  <si>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</si>
  <si>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</si>
  <si>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</si>
  <si>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</si>
  <si>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</si>
  <si>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</si>
  <si>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</si>
  <si>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</si>
  <si>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город Надым</t>
  </si>
  <si>
    <t>71916151</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</si>
  <si>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</si>
  <si>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</si>
  <si>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</si>
  <si>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</si>
  <si>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</si>
  <si>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</si>
  <si>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</si>
  <si>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</si>
  <si>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</si>
  <si>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</si>
  <si>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</si>
  <si>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</si>
  <si>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</si>
  <si>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</si>
  <si>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</si>
  <si>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</si>
  <si>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</si>
  <si>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</si>
  <si>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</si>
  <si>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</si>
  <si>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</si>
  <si>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</si>
  <si>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</si>
  <si>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</si>
  <si>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</si>
  <si>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</si>
  <si>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</si>
  <si>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</si>
  <si>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</si>
  <si>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</si>
  <si>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</si>
  <si>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</si>
  <si>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</si>
  <si>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</si>
  <si>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</si>
  <si>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</si>
  <si>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</si>
  <si>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</si>
  <si>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</si>
  <si>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</si>
  <si>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</si>
  <si>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</si>
  <si>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</si>
  <si>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</si>
  <si>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</si>
  <si>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</si>
  <si>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</si>
  <si>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</si>
  <si>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</si>
  <si>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</si>
  <si>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</si>
  <si>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</si>
  <si>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</si>
  <si>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</si>
  <si>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</si>
  <si>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</si>
  <si>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</si>
  <si>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</si>
  <si>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</si>
  <si>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</si>
  <si>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</si>
  <si>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</si>
  <si>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</si>
  <si>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</si>
  <si>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</si>
  <si>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</si>
  <si>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</si>
  <si>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</si>
  <si>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</si>
  <si>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</si>
  <si>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</si>
  <si>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</si>
  <si>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</si>
  <si>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</si>
  <si>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</si>
  <si>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</si>
  <si>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</si>
  <si>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</si>
  <si>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</si>
  <si>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</si>
  <si>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</si>
  <si>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</si>
  <si>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</si>
  <si>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</si>
  <si>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</si>
  <si>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</si>
  <si>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</si>
  <si>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</si>
  <si>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</si>
  <si>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</si>
  <si>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город Губкинский</t>
  </si>
  <si>
    <t>71952000</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</si>
  <si>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</si>
  <si>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</si>
  <si>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</si>
  <si>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</si>
  <si>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</si>
  <si>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</si>
  <si>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</si>
  <si>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</si>
  <si>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</si>
  <si>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</si>
  <si>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МО_ОКТМО</t>
  </si>
  <si>
    <t>город Салехард, город Салехард (71951000);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</si>
  <si>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</si>
  <si>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Вид деятельности:_x000D_
  - Холодное водоснабжение. Подвозная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</si>
  <si>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</si>
  <si>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</si>
  <si>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Салехард (71951000)</t>
  </si>
  <si>
    <t>Резерв мощности централизованной системы холодного водоснабжения в течение квартала:</t>
  </si>
  <si>
    <t>Корректировка информации</t>
  </si>
  <si>
    <t>31291600</t>
  </si>
  <si>
    <t>АО "Уренгойжилсервис"</t>
  </si>
  <si>
    <t>8904046691</t>
  </si>
  <si>
    <t>АО "Уренгойтеплогенерация-1"</t>
  </si>
  <si>
    <t>ООО «Газпром переработка» в зоне деятельности филиала Завод по стабилизации конденсата имени В.С. Черномырдина</t>
  </si>
  <si>
    <t>01.04.2019 20:46:15</t>
  </si>
  <si>
    <t>01.04.2019</t>
  </si>
  <si>
    <t>Медведева Людмила Александровна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</si>
</sst>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22" fontId="5" fillId="0" borderId="0" xfId="48" applyNumberFormat="1" applyFont="1" applyAlignment="1" applyProtection="1">
      <alignment horizontal="left" vertical="center" wrapText="1"/>
    </xf>
    <xf numFmtId="49" fontId="5" fillId="0" borderId="0" xfId="104">
      <alignment vertical="top"/>
    </xf>
    <xf numFmtId="49" fontId="0" fillId="9" borderId="27" xfId="52" applyNumberFormat="1" applyFont="1" applyFill="1" applyBorder="1" applyAlignment="1" applyProtection="1">
      <alignment horizontal="center" vertical="center" wrapText="1"/>
      <protection locked="0"/>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5" fillId="0" borderId="0" xfId="31" applyFont="1" applyFill="1" applyBorder="1" applyAlignment="1" applyProtection="1">
      <alignment horizontal="left"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13</xdr:row>
      <xdr:rowOff>190500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32</xdr:row>
      <xdr:rowOff>104775</xdr:rowOff>
    </xdr:from>
    <xdr:to>
      <xdr:col>5</xdr:col>
      <xdr:colOff>247650</xdr:colOff>
      <xdr:row>32</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3" t="str">
        <f>"Код отчёта: " &amp; GetCode()</f>
        <v>Код отчёта: FAS.JKH.OPEN.INFO.QUARTER.HVS</v>
      </c>
      <c r="C2" s="403"/>
      <c r="D2" s="403"/>
      <c r="E2" s="403"/>
      <c r="F2" s="403"/>
      <c r="G2" s="403"/>
      <c r="V2" s="110"/>
    </row>
    <row r="3" spans="1:27" ht="18" customHeight="1">
      <c r="B3" s="404" t="str">
        <f>"Версия " &amp; GetVersion()</f>
        <v>Версия 1.0.1</v>
      </c>
      <c r="C3" s="40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6"/>
      <c r="D5" s="406"/>
      <c r="E5" s="406"/>
      <c r="F5" s="406"/>
      <c r="G5" s="406"/>
      <c r="H5" s="406"/>
      <c r="I5" s="406"/>
      <c r="J5" s="406"/>
      <c r="K5" s="406"/>
      <c r="L5" s="406"/>
      <c r="M5" s="406"/>
      <c r="N5" s="406"/>
      <c r="O5" s="406"/>
      <c r="P5" s="406"/>
      <c r="Q5" s="406"/>
      <c r="R5" s="406"/>
      <c r="S5" s="406"/>
      <c r="T5" s="406"/>
      <c r="U5" s="406"/>
      <c r="V5" s="406"/>
      <c r="W5" s="406"/>
      <c r="X5" s="406"/>
      <c r="Y5" s="40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4" t="s">
        <v>227</v>
      </c>
      <c r="F7" s="394"/>
      <c r="G7" s="394"/>
      <c r="H7" s="394"/>
      <c r="I7" s="394"/>
      <c r="J7" s="394"/>
      <c r="K7" s="394"/>
      <c r="L7" s="394"/>
      <c r="M7" s="394"/>
      <c r="N7" s="394"/>
      <c r="O7" s="394"/>
      <c r="P7" s="394"/>
      <c r="Q7" s="394"/>
      <c r="R7" s="394"/>
      <c r="S7" s="394"/>
      <c r="T7" s="394"/>
      <c r="U7" s="394"/>
      <c r="V7" s="394"/>
      <c r="W7" s="394"/>
      <c r="X7" s="394"/>
      <c r="Y7" s="114"/>
    </row>
    <row r="8" spans="1:27" ht="15" customHeight="1">
      <c r="A8" s="110"/>
      <c r="B8" s="123"/>
      <c r="C8" s="124"/>
      <c r="D8" s="125"/>
      <c r="E8" s="394"/>
      <c r="F8" s="394"/>
      <c r="G8" s="394"/>
      <c r="H8" s="394"/>
      <c r="I8" s="394"/>
      <c r="J8" s="394"/>
      <c r="K8" s="394"/>
      <c r="L8" s="394"/>
      <c r="M8" s="394"/>
      <c r="N8" s="394"/>
      <c r="O8" s="394"/>
      <c r="P8" s="394"/>
      <c r="Q8" s="394"/>
      <c r="R8" s="394"/>
      <c r="S8" s="394"/>
      <c r="T8" s="394"/>
      <c r="U8" s="394"/>
      <c r="V8" s="394"/>
      <c r="W8" s="394"/>
      <c r="X8" s="394"/>
      <c r="Y8" s="114"/>
    </row>
    <row r="9" spans="1:27" ht="15" customHeight="1">
      <c r="A9" s="110"/>
      <c r="B9" s="123"/>
      <c r="C9" s="124"/>
      <c r="D9" s="125"/>
      <c r="E9" s="394"/>
      <c r="F9" s="394"/>
      <c r="G9" s="394"/>
      <c r="H9" s="394"/>
      <c r="I9" s="394"/>
      <c r="J9" s="394"/>
      <c r="K9" s="394"/>
      <c r="L9" s="394"/>
      <c r="M9" s="394"/>
      <c r="N9" s="394"/>
      <c r="O9" s="394"/>
      <c r="P9" s="394"/>
      <c r="Q9" s="394"/>
      <c r="R9" s="394"/>
      <c r="S9" s="394"/>
      <c r="T9" s="394"/>
      <c r="U9" s="394"/>
      <c r="V9" s="394"/>
      <c r="W9" s="394"/>
      <c r="X9" s="394"/>
      <c r="Y9" s="114"/>
    </row>
    <row r="10" spans="1:27" ht="10.5" customHeight="1">
      <c r="A10" s="110"/>
      <c r="B10" s="123"/>
      <c r="C10" s="124"/>
      <c r="D10" s="125"/>
      <c r="E10" s="394"/>
      <c r="F10" s="394"/>
      <c r="G10" s="394"/>
      <c r="H10" s="394"/>
      <c r="I10" s="394"/>
      <c r="J10" s="394"/>
      <c r="K10" s="394"/>
      <c r="L10" s="394"/>
      <c r="M10" s="394"/>
      <c r="N10" s="394"/>
      <c r="O10" s="394"/>
      <c r="P10" s="394"/>
      <c r="Q10" s="394"/>
      <c r="R10" s="394"/>
      <c r="S10" s="394"/>
      <c r="T10" s="394"/>
      <c r="U10" s="394"/>
      <c r="V10" s="394"/>
      <c r="W10" s="394"/>
      <c r="X10" s="394"/>
      <c r="Y10" s="114"/>
    </row>
    <row r="11" spans="1:27" ht="27" customHeight="1">
      <c r="A11" s="110"/>
      <c r="B11" s="123"/>
      <c r="C11" s="124"/>
      <c r="D11" s="125"/>
      <c r="E11" s="394"/>
      <c r="F11" s="394"/>
      <c r="G11" s="394"/>
      <c r="H11" s="394"/>
      <c r="I11" s="394"/>
      <c r="J11" s="394"/>
      <c r="K11" s="394"/>
      <c r="L11" s="394"/>
      <c r="M11" s="394"/>
      <c r="N11" s="394"/>
      <c r="O11" s="394"/>
      <c r="P11" s="394"/>
      <c r="Q11" s="394"/>
      <c r="R11" s="394"/>
      <c r="S11" s="394"/>
      <c r="T11" s="394"/>
      <c r="U11" s="394"/>
      <c r="V11" s="394"/>
      <c r="W11" s="394"/>
      <c r="X11" s="394"/>
      <c r="Y11" s="114"/>
    </row>
    <row r="12" spans="1:27" ht="12" customHeight="1">
      <c r="A12" s="110"/>
      <c r="B12" s="123"/>
      <c r="C12" s="124"/>
      <c r="D12" s="125"/>
      <c r="E12" s="394"/>
      <c r="F12" s="394"/>
      <c r="G12" s="394"/>
      <c r="H12" s="394"/>
      <c r="I12" s="394"/>
      <c r="J12" s="394"/>
      <c r="K12" s="394"/>
      <c r="L12" s="394"/>
      <c r="M12" s="394"/>
      <c r="N12" s="394"/>
      <c r="O12" s="394"/>
      <c r="P12" s="394"/>
      <c r="Q12" s="394"/>
      <c r="R12" s="394"/>
      <c r="S12" s="394"/>
      <c r="T12" s="394"/>
      <c r="U12" s="394"/>
      <c r="V12" s="394"/>
      <c r="W12" s="394"/>
      <c r="X12" s="394"/>
      <c r="Y12" s="114"/>
    </row>
    <row r="13" spans="1:27" ht="38.25" customHeight="1">
      <c r="A13" s="110"/>
      <c r="B13" s="123"/>
      <c r="C13" s="124"/>
      <c r="D13" s="125"/>
      <c r="E13" s="394"/>
      <c r="F13" s="394"/>
      <c r="G13" s="394"/>
      <c r="H13" s="394"/>
      <c r="I13" s="394"/>
      <c r="J13" s="394"/>
      <c r="K13" s="394"/>
      <c r="L13" s="394"/>
      <c r="M13" s="394"/>
      <c r="N13" s="394"/>
      <c r="O13" s="394"/>
      <c r="P13" s="394"/>
      <c r="Q13" s="394"/>
      <c r="R13" s="394"/>
      <c r="S13" s="394"/>
      <c r="T13" s="394"/>
      <c r="U13" s="394"/>
      <c r="V13" s="394"/>
      <c r="W13" s="394"/>
      <c r="X13" s="394"/>
      <c r="Y13" s="115"/>
    </row>
    <row r="14" spans="1:27" ht="15" customHeight="1">
      <c r="A14" s="110"/>
      <c r="B14" s="123"/>
      <c r="C14" s="124"/>
      <c r="D14" s="125"/>
      <c r="E14" s="394"/>
      <c r="F14" s="394"/>
      <c r="G14" s="394"/>
      <c r="H14" s="394"/>
      <c r="I14" s="394"/>
      <c r="J14" s="394"/>
      <c r="K14" s="394"/>
      <c r="L14" s="394"/>
      <c r="M14" s="394"/>
      <c r="N14" s="394"/>
      <c r="O14" s="394"/>
      <c r="P14" s="394"/>
      <c r="Q14" s="394"/>
      <c r="R14" s="394"/>
      <c r="S14" s="394"/>
      <c r="T14" s="394"/>
      <c r="U14" s="394"/>
      <c r="V14" s="394"/>
      <c r="W14" s="394"/>
      <c r="X14" s="394"/>
      <c r="Y14" s="114"/>
    </row>
    <row r="15" spans="1:27" ht="15">
      <c r="A15" s="110"/>
      <c r="B15" s="123"/>
      <c r="C15" s="124"/>
      <c r="D15" s="125"/>
      <c r="E15" s="394"/>
      <c r="F15" s="394"/>
      <c r="G15" s="394"/>
      <c r="H15" s="394"/>
      <c r="I15" s="394"/>
      <c r="J15" s="394"/>
      <c r="K15" s="394"/>
      <c r="L15" s="394"/>
      <c r="M15" s="394"/>
      <c r="N15" s="394"/>
      <c r="O15" s="394"/>
      <c r="P15" s="394"/>
      <c r="Q15" s="394"/>
      <c r="R15" s="394"/>
      <c r="S15" s="394"/>
      <c r="T15" s="394"/>
      <c r="U15" s="394"/>
      <c r="V15" s="394"/>
      <c r="W15" s="394"/>
      <c r="X15" s="394"/>
      <c r="Y15" s="114"/>
    </row>
    <row r="16" spans="1:27" ht="15">
      <c r="A16" s="110"/>
      <c r="B16" s="123"/>
      <c r="C16" s="124"/>
      <c r="D16" s="125"/>
      <c r="E16" s="394"/>
      <c r="F16" s="394"/>
      <c r="G16" s="394"/>
      <c r="H16" s="394"/>
      <c r="I16" s="394"/>
      <c r="J16" s="394"/>
      <c r="K16" s="394"/>
      <c r="L16" s="394"/>
      <c r="M16" s="394"/>
      <c r="N16" s="394"/>
      <c r="O16" s="394"/>
      <c r="P16" s="394"/>
      <c r="Q16" s="394"/>
      <c r="R16" s="394"/>
      <c r="S16" s="394"/>
      <c r="T16" s="394"/>
      <c r="U16" s="394"/>
      <c r="V16" s="394"/>
      <c r="W16" s="394"/>
      <c r="X16" s="394"/>
      <c r="Y16" s="114"/>
    </row>
    <row r="17" spans="1:25" ht="15" customHeight="1">
      <c r="A17" s="110"/>
      <c r="B17" s="123"/>
      <c r="C17" s="124"/>
      <c r="D17" s="125"/>
      <c r="E17" s="394"/>
      <c r="F17" s="394"/>
      <c r="G17" s="394"/>
      <c r="H17" s="394"/>
      <c r="I17" s="394"/>
      <c r="J17" s="394"/>
      <c r="K17" s="394"/>
      <c r="L17" s="394"/>
      <c r="M17" s="394"/>
      <c r="N17" s="394"/>
      <c r="O17" s="394"/>
      <c r="P17" s="394"/>
      <c r="Q17" s="394"/>
      <c r="R17" s="394"/>
      <c r="S17" s="394"/>
      <c r="T17" s="394"/>
      <c r="U17" s="394"/>
      <c r="V17" s="394"/>
      <c r="W17" s="394"/>
      <c r="X17" s="394"/>
      <c r="Y17" s="114"/>
    </row>
    <row r="18" spans="1:25" ht="15">
      <c r="A18" s="110"/>
      <c r="B18" s="123"/>
      <c r="C18" s="124"/>
      <c r="D18" s="125"/>
      <c r="E18" s="394"/>
      <c r="F18" s="394"/>
      <c r="G18" s="394"/>
      <c r="H18" s="394"/>
      <c r="I18" s="394"/>
      <c r="J18" s="394"/>
      <c r="K18" s="394"/>
      <c r="L18" s="394"/>
      <c r="M18" s="394"/>
      <c r="N18" s="394"/>
      <c r="O18" s="394"/>
      <c r="P18" s="394"/>
      <c r="Q18" s="394"/>
      <c r="R18" s="394"/>
      <c r="S18" s="394"/>
      <c r="T18" s="394"/>
      <c r="U18" s="394"/>
      <c r="V18" s="394"/>
      <c r="W18" s="394"/>
      <c r="X18" s="394"/>
      <c r="Y18" s="114"/>
    </row>
    <row r="19" spans="1:25" ht="23.45" customHeight="1">
      <c r="A19" s="110"/>
      <c r="B19" s="123"/>
      <c r="C19" s="124"/>
      <c r="D19" s="126"/>
      <c r="E19" s="394"/>
      <c r="F19" s="394"/>
      <c r="G19" s="394"/>
      <c r="H19" s="394"/>
      <c r="I19" s="394"/>
      <c r="J19" s="394"/>
      <c r="K19" s="394"/>
      <c r="L19" s="394"/>
      <c r="M19" s="394"/>
      <c r="N19" s="394"/>
      <c r="O19" s="394"/>
      <c r="P19" s="394"/>
      <c r="Q19" s="394"/>
      <c r="R19" s="394"/>
      <c r="S19" s="394"/>
      <c r="T19" s="394"/>
      <c r="U19" s="394"/>
      <c r="V19" s="394"/>
      <c r="W19" s="394"/>
      <c r="X19" s="39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1" t="s">
        <v>70</v>
      </c>
      <c r="G21" s="402"/>
      <c r="H21" s="402"/>
      <c r="I21" s="402"/>
      <c r="J21" s="402"/>
      <c r="K21" s="402"/>
      <c r="L21" s="402"/>
      <c r="M21" s="402"/>
      <c r="N21" s="125"/>
      <c r="O21" s="137" t="s">
        <v>66</v>
      </c>
      <c r="P21" s="408" t="s">
        <v>67</v>
      </c>
      <c r="Q21" s="409"/>
      <c r="R21" s="409"/>
      <c r="S21" s="409"/>
      <c r="T21" s="409"/>
      <c r="U21" s="409"/>
      <c r="V21" s="409"/>
      <c r="W21" s="409"/>
      <c r="X21" s="409"/>
      <c r="Y21" s="114"/>
    </row>
    <row r="22" spans="1:25" ht="14.25" hidden="1" customHeight="1">
      <c r="A22" s="110"/>
      <c r="B22" s="123"/>
      <c r="C22" s="124"/>
      <c r="D22" s="128"/>
      <c r="E22" s="136" t="s">
        <v>66</v>
      </c>
      <c r="F22" s="401" t="s">
        <v>69</v>
      </c>
      <c r="G22" s="402"/>
      <c r="H22" s="402"/>
      <c r="I22" s="402"/>
      <c r="J22" s="402"/>
      <c r="K22" s="402"/>
      <c r="L22" s="402"/>
      <c r="M22" s="402"/>
      <c r="N22" s="125"/>
      <c r="O22" s="138" t="s">
        <v>66</v>
      </c>
      <c r="P22" s="408" t="s">
        <v>228</v>
      </c>
      <c r="Q22" s="409"/>
      <c r="R22" s="409"/>
      <c r="S22" s="409"/>
      <c r="T22" s="409"/>
      <c r="U22" s="409"/>
      <c r="V22" s="409"/>
      <c r="W22" s="409"/>
      <c r="X22" s="409"/>
      <c r="Y22" s="114"/>
    </row>
    <row r="23" spans="1:25" ht="27" hidden="1" customHeight="1">
      <c r="A23" s="110"/>
      <c r="B23" s="123"/>
      <c r="C23" s="124"/>
      <c r="D23" s="128"/>
      <c r="E23" s="125"/>
      <c r="F23" s="125"/>
      <c r="G23" s="125"/>
      <c r="H23" s="125"/>
      <c r="I23" s="125"/>
      <c r="J23" s="125"/>
      <c r="K23" s="125"/>
      <c r="L23" s="125"/>
      <c r="M23" s="125"/>
      <c r="N23" s="125"/>
      <c r="O23" s="125"/>
      <c r="P23" s="400"/>
      <c r="Q23" s="400"/>
      <c r="R23" s="400"/>
      <c r="S23" s="400"/>
      <c r="T23" s="400"/>
      <c r="U23" s="400"/>
      <c r="V23" s="400"/>
      <c r="W23" s="40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4" t="s">
        <v>131</v>
      </c>
      <c r="F35" s="394"/>
      <c r="G35" s="394"/>
      <c r="H35" s="394"/>
      <c r="I35" s="394"/>
      <c r="J35" s="394"/>
      <c r="K35" s="394"/>
      <c r="L35" s="394"/>
      <c r="M35" s="394"/>
      <c r="N35" s="394"/>
      <c r="O35" s="394"/>
      <c r="P35" s="394"/>
      <c r="Q35" s="394"/>
      <c r="R35" s="394"/>
      <c r="S35" s="394"/>
      <c r="T35" s="394"/>
      <c r="U35" s="394"/>
      <c r="V35" s="394"/>
      <c r="W35" s="394"/>
      <c r="X35" s="394"/>
      <c r="Y35" s="114"/>
    </row>
    <row r="36" spans="1:25" ht="38.25" hidden="1" customHeight="1">
      <c r="A36" s="110"/>
      <c r="B36" s="123"/>
      <c r="C36" s="124"/>
      <c r="D36" s="128"/>
      <c r="E36" s="394"/>
      <c r="F36" s="394"/>
      <c r="G36" s="394"/>
      <c r="H36" s="394"/>
      <c r="I36" s="394"/>
      <c r="J36" s="394"/>
      <c r="K36" s="394"/>
      <c r="L36" s="394"/>
      <c r="M36" s="394"/>
      <c r="N36" s="394"/>
      <c r="O36" s="394"/>
      <c r="P36" s="394"/>
      <c r="Q36" s="394"/>
      <c r="R36" s="394"/>
      <c r="S36" s="394"/>
      <c r="T36" s="394"/>
      <c r="U36" s="394"/>
      <c r="V36" s="394"/>
      <c r="W36" s="394"/>
      <c r="X36" s="394"/>
      <c r="Y36" s="114"/>
    </row>
    <row r="37" spans="1:25" ht="9.75" hidden="1" customHeight="1">
      <c r="A37" s="110"/>
      <c r="B37" s="123"/>
      <c r="C37" s="124"/>
      <c r="D37" s="128"/>
      <c r="E37" s="394"/>
      <c r="F37" s="394"/>
      <c r="G37" s="394"/>
      <c r="H37" s="394"/>
      <c r="I37" s="394"/>
      <c r="J37" s="394"/>
      <c r="K37" s="394"/>
      <c r="L37" s="394"/>
      <c r="M37" s="394"/>
      <c r="N37" s="394"/>
      <c r="O37" s="394"/>
      <c r="P37" s="394"/>
      <c r="Q37" s="394"/>
      <c r="R37" s="394"/>
      <c r="S37" s="394"/>
      <c r="T37" s="394"/>
      <c r="U37" s="394"/>
      <c r="V37" s="394"/>
      <c r="W37" s="394"/>
      <c r="X37" s="394"/>
      <c r="Y37" s="114"/>
    </row>
    <row r="38" spans="1:25" ht="51" hidden="1" customHeight="1">
      <c r="A38" s="110"/>
      <c r="B38" s="123"/>
      <c r="C38" s="124"/>
      <c r="D38" s="128"/>
      <c r="E38" s="394"/>
      <c r="F38" s="394"/>
      <c r="G38" s="394"/>
      <c r="H38" s="394"/>
      <c r="I38" s="394"/>
      <c r="J38" s="394"/>
      <c r="K38" s="394"/>
      <c r="L38" s="394"/>
      <c r="M38" s="394"/>
      <c r="N38" s="394"/>
      <c r="O38" s="394"/>
      <c r="P38" s="394"/>
      <c r="Q38" s="394"/>
      <c r="R38" s="394"/>
      <c r="S38" s="394"/>
      <c r="T38" s="394"/>
      <c r="U38" s="394"/>
      <c r="V38" s="394"/>
      <c r="W38" s="394"/>
      <c r="X38" s="394"/>
      <c r="Y38" s="114"/>
    </row>
    <row r="39" spans="1:25" ht="15" hidden="1" customHeight="1">
      <c r="A39" s="110"/>
      <c r="B39" s="123"/>
      <c r="C39" s="124"/>
      <c r="D39" s="128"/>
      <c r="E39" s="394"/>
      <c r="F39" s="394"/>
      <c r="G39" s="394"/>
      <c r="H39" s="394"/>
      <c r="I39" s="394"/>
      <c r="J39" s="394"/>
      <c r="K39" s="394"/>
      <c r="L39" s="394"/>
      <c r="M39" s="394"/>
      <c r="N39" s="394"/>
      <c r="O39" s="394"/>
      <c r="P39" s="394"/>
      <c r="Q39" s="394"/>
      <c r="R39" s="394"/>
      <c r="S39" s="394"/>
      <c r="T39" s="394"/>
      <c r="U39" s="394"/>
      <c r="V39" s="394"/>
      <c r="W39" s="394"/>
      <c r="X39" s="394"/>
      <c r="Y39" s="114"/>
    </row>
    <row r="40" spans="1:25" ht="12" hidden="1" customHeight="1">
      <c r="A40" s="110"/>
      <c r="B40" s="123"/>
      <c r="C40" s="124"/>
      <c r="D40" s="128"/>
      <c r="E40" s="392"/>
      <c r="F40" s="392"/>
      <c r="G40" s="392"/>
      <c r="H40" s="392"/>
      <c r="I40" s="392"/>
      <c r="J40" s="392"/>
      <c r="K40" s="392"/>
      <c r="L40" s="392"/>
      <c r="M40" s="392"/>
      <c r="N40" s="392"/>
      <c r="O40" s="392"/>
      <c r="P40" s="392"/>
      <c r="Q40" s="392"/>
      <c r="R40" s="392"/>
      <c r="S40" s="392"/>
      <c r="T40" s="392"/>
      <c r="U40" s="392"/>
      <c r="V40" s="392"/>
      <c r="W40" s="392"/>
      <c r="X40" s="392"/>
      <c r="Y40" s="114"/>
    </row>
    <row r="41" spans="1:25" ht="15.95" hidden="1" customHeight="1">
      <c r="A41" s="110"/>
      <c r="B41" s="123"/>
      <c r="C41" s="124"/>
      <c r="D41" s="128"/>
      <c r="E41" s="393"/>
      <c r="F41" s="393"/>
      <c r="G41" s="393"/>
      <c r="H41" s="393"/>
      <c r="I41" s="393"/>
      <c r="J41" s="393"/>
      <c r="K41" s="393"/>
      <c r="L41" s="393"/>
      <c r="M41" s="393"/>
      <c r="N41" s="393"/>
      <c r="O41" s="393"/>
      <c r="P41" s="393"/>
      <c r="Q41" s="393"/>
      <c r="R41" s="393"/>
      <c r="S41" s="393"/>
      <c r="T41" s="393"/>
      <c r="U41" s="393"/>
      <c r="V41" s="393"/>
      <c r="W41" s="393"/>
      <c r="X41" s="393"/>
      <c r="Y41" s="114"/>
    </row>
    <row r="42" spans="1:25" ht="15.95" hidden="1" customHeight="1">
      <c r="A42" s="110"/>
      <c r="B42" s="123"/>
      <c r="C42" s="124"/>
      <c r="D42" s="128"/>
      <c r="E42" s="393"/>
      <c r="F42" s="393"/>
      <c r="G42" s="393"/>
      <c r="H42" s="393"/>
      <c r="I42" s="393"/>
      <c r="J42" s="393"/>
      <c r="K42" s="393"/>
      <c r="L42" s="393"/>
      <c r="M42" s="393"/>
      <c r="N42" s="393"/>
      <c r="O42" s="393"/>
      <c r="P42" s="393"/>
      <c r="Q42" s="393"/>
      <c r="R42" s="393"/>
      <c r="S42" s="393"/>
      <c r="T42" s="393"/>
      <c r="U42" s="393"/>
      <c r="V42" s="393"/>
      <c r="W42" s="393"/>
      <c r="X42" s="393"/>
      <c r="Y42" s="114"/>
    </row>
    <row r="43" spans="1:25" ht="15.95" hidden="1" customHeight="1">
      <c r="A43" s="110"/>
      <c r="B43" s="123"/>
      <c r="C43" s="124"/>
      <c r="D43" s="128"/>
      <c r="E43" s="393"/>
      <c r="F43" s="393"/>
      <c r="G43" s="393"/>
      <c r="H43" s="393"/>
      <c r="I43" s="393"/>
      <c r="J43" s="393"/>
      <c r="K43" s="393"/>
      <c r="L43" s="393"/>
      <c r="M43" s="393"/>
      <c r="N43" s="393"/>
      <c r="O43" s="393"/>
      <c r="P43" s="393"/>
      <c r="Q43" s="393"/>
      <c r="R43" s="393"/>
      <c r="S43" s="393"/>
      <c r="T43" s="393"/>
      <c r="U43" s="393"/>
      <c r="V43" s="393"/>
      <c r="W43" s="393"/>
      <c r="X43" s="393"/>
      <c r="Y43" s="114"/>
    </row>
    <row r="44" spans="1:25" ht="15.95" hidden="1" customHeight="1">
      <c r="A44" s="110"/>
      <c r="B44" s="123"/>
      <c r="C44" s="124"/>
      <c r="D44" s="126"/>
      <c r="E44" s="393"/>
      <c r="F44" s="393"/>
      <c r="G44" s="393"/>
      <c r="H44" s="393"/>
      <c r="I44" s="393"/>
      <c r="J44" s="393"/>
      <c r="K44" s="393"/>
      <c r="L44" s="393"/>
      <c r="M44" s="393"/>
      <c r="N44" s="393"/>
      <c r="O44" s="393"/>
      <c r="P44" s="393"/>
      <c r="Q44" s="393"/>
      <c r="R44" s="393"/>
      <c r="S44" s="393"/>
      <c r="T44" s="393"/>
      <c r="U44" s="393"/>
      <c r="V44" s="393"/>
      <c r="W44" s="393"/>
      <c r="X44" s="393"/>
      <c r="Y44" s="114"/>
    </row>
    <row r="45" spans="1:25" ht="18" hidden="1" customHeight="1">
      <c r="A45" s="110"/>
      <c r="B45" s="123"/>
      <c r="C45" s="124"/>
      <c r="D45" s="126"/>
      <c r="E45" s="393"/>
      <c r="F45" s="393"/>
      <c r="G45" s="393"/>
      <c r="H45" s="393"/>
      <c r="I45" s="393"/>
      <c r="J45" s="393"/>
      <c r="K45" s="393"/>
      <c r="L45" s="393"/>
      <c r="M45" s="393"/>
      <c r="N45" s="393"/>
      <c r="O45" s="393"/>
      <c r="P45" s="393"/>
      <c r="Q45" s="393"/>
      <c r="R45" s="393"/>
      <c r="S45" s="393"/>
      <c r="T45" s="393"/>
      <c r="U45" s="393"/>
      <c r="V45" s="393"/>
      <c r="W45" s="393"/>
      <c r="X45" s="393"/>
      <c r="Y45" s="114"/>
    </row>
    <row r="46" spans="1:25" ht="24" hidden="1" customHeight="1">
      <c r="A46" s="110"/>
      <c r="B46" s="123"/>
      <c r="C46" s="124"/>
      <c r="D46" s="128"/>
      <c r="E46" s="394" t="s">
        <v>65</v>
      </c>
      <c r="F46" s="394"/>
      <c r="G46" s="394"/>
      <c r="H46" s="394"/>
      <c r="I46" s="394"/>
      <c r="J46" s="394"/>
      <c r="K46" s="394"/>
      <c r="L46" s="394"/>
      <c r="M46" s="394"/>
      <c r="N46" s="394"/>
      <c r="O46" s="394"/>
      <c r="P46" s="394"/>
      <c r="Q46" s="394"/>
      <c r="R46" s="394"/>
      <c r="S46" s="394"/>
      <c r="T46" s="394"/>
      <c r="U46" s="394"/>
      <c r="V46" s="394"/>
      <c r="W46" s="394"/>
      <c r="X46" s="394"/>
      <c r="Y46" s="114"/>
    </row>
    <row r="47" spans="1:25" ht="37.5" hidden="1" customHeight="1">
      <c r="A47" s="110"/>
      <c r="B47" s="123"/>
      <c r="C47" s="124"/>
      <c r="D47" s="128"/>
      <c r="E47" s="394"/>
      <c r="F47" s="394"/>
      <c r="G47" s="394"/>
      <c r="H47" s="394"/>
      <c r="I47" s="394"/>
      <c r="J47" s="394"/>
      <c r="K47" s="394"/>
      <c r="L47" s="394"/>
      <c r="M47" s="394"/>
      <c r="N47" s="394"/>
      <c r="O47" s="394"/>
      <c r="P47" s="394"/>
      <c r="Q47" s="394"/>
      <c r="R47" s="394"/>
      <c r="S47" s="394"/>
      <c r="T47" s="394"/>
      <c r="U47" s="394"/>
      <c r="V47" s="394"/>
      <c r="W47" s="394"/>
      <c r="X47" s="394"/>
      <c r="Y47" s="114"/>
    </row>
    <row r="48" spans="1:25" ht="24" hidden="1" customHeight="1">
      <c r="A48" s="110"/>
      <c r="B48" s="123"/>
      <c r="C48" s="124"/>
      <c r="D48" s="128"/>
      <c r="E48" s="394"/>
      <c r="F48" s="394"/>
      <c r="G48" s="394"/>
      <c r="H48" s="394"/>
      <c r="I48" s="394"/>
      <c r="J48" s="394"/>
      <c r="K48" s="394"/>
      <c r="L48" s="394"/>
      <c r="M48" s="394"/>
      <c r="N48" s="394"/>
      <c r="O48" s="394"/>
      <c r="P48" s="394"/>
      <c r="Q48" s="394"/>
      <c r="R48" s="394"/>
      <c r="S48" s="394"/>
      <c r="T48" s="394"/>
      <c r="U48" s="394"/>
      <c r="V48" s="394"/>
      <c r="W48" s="394"/>
      <c r="X48" s="394"/>
      <c r="Y48" s="114"/>
    </row>
    <row r="49" spans="1:25" ht="51" hidden="1" customHeight="1">
      <c r="A49" s="110"/>
      <c r="B49" s="123"/>
      <c r="C49" s="124"/>
      <c r="D49" s="128"/>
      <c r="E49" s="394"/>
      <c r="F49" s="394"/>
      <c r="G49" s="394"/>
      <c r="H49" s="394"/>
      <c r="I49" s="394"/>
      <c r="J49" s="394"/>
      <c r="K49" s="394"/>
      <c r="L49" s="394"/>
      <c r="M49" s="394"/>
      <c r="N49" s="394"/>
      <c r="O49" s="394"/>
      <c r="P49" s="394"/>
      <c r="Q49" s="394"/>
      <c r="R49" s="394"/>
      <c r="S49" s="394"/>
      <c r="T49" s="394"/>
      <c r="U49" s="394"/>
      <c r="V49" s="394"/>
      <c r="W49" s="394"/>
      <c r="X49" s="394"/>
      <c r="Y49" s="114"/>
    </row>
    <row r="50" spans="1:25" ht="12" hidden="1" customHeight="1">
      <c r="A50" s="110"/>
      <c r="B50" s="123"/>
      <c r="C50" s="124"/>
      <c r="D50" s="128"/>
      <c r="E50" s="394"/>
      <c r="F50" s="394"/>
      <c r="G50" s="394"/>
      <c r="H50" s="394"/>
      <c r="I50" s="394"/>
      <c r="J50" s="394"/>
      <c r="K50" s="394"/>
      <c r="L50" s="394"/>
      <c r="M50" s="394"/>
      <c r="N50" s="394"/>
      <c r="O50" s="394"/>
      <c r="P50" s="394"/>
      <c r="Q50" s="394"/>
      <c r="R50" s="394"/>
      <c r="S50" s="394"/>
      <c r="T50" s="394"/>
      <c r="U50" s="394"/>
      <c r="V50" s="394"/>
      <c r="W50" s="394"/>
      <c r="X50" s="394"/>
      <c r="Y50" s="114"/>
    </row>
    <row r="51" spans="1:25" ht="12" hidden="1" customHeight="1">
      <c r="A51" s="110"/>
      <c r="B51" s="123"/>
      <c r="C51" s="124"/>
      <c r="D51" s="128"/>
      <c r="E51" s="394"/>
      <c r="F51" s="394"/>
      <c r="G51" s="394"/>
      <c r="H51" s="394"/>
      <c r="I51" s="394"/>
      <c r="J51" s="394"/>
      <c r="K51" s="394"/>
      <c r="L51" s="394"/>
      <c r="M51" s="394"/>
      <c r="N51" s="394"/>
      <c r="O51" s="394"/>
      <c r="P51" s="394"/>
      <c r="Q51" s="394"/>
      <c r="R51" s="394"/>
      <c r="S51" s="394"/>
      <c r="T51" s="394"/>
      <c r="U51" s="394"/>
      <c r="V51" s="394"/>
      <c r="W51" s="394"/>
      <c r="X51" s="394"/>
      <c r="Y51" s="114"/>
    </row>
    <row r="52" spans="1:25" ht="12" hidden="1" customHeight="1">
      <c r="A52" s="110"/>
      <c r="B52" s="123"/>
      <c r="C52" s="124"/>
      <c r="D52" s="128"/>
      <c r="E52" s="394"/>
      <c r="F52" s="394"/>
      <c r="G52" s="394"/>
      <c r="H52" s="394"/>
      <c r="I52" s="394"/>
      <c r="J52" s="394"/>
      <c r="K52" s="394"/>
      <c r="L52" s="394"/>
      <c r="M52" s="394"/>
      <c r="N52" s="394"/>
      <c r="O52" s="394"/>
      <c r="P52" s="394"/>
      <c r="Q52" s="394"/>
      <c r="R52" s="394"/>
      <c r="S52" s="394"/>
      <c r="T52" s="394"/>
      <c r="U52" s="394"/>
      <c r="V52" s="394"/>
      <c r="W52" s="394"/>
      <c r="X52" s="394"/>
      <c r="Y52" s="114"/>
    </row>
    <row r="53" spans="1:25" ht="12" hidden="1" customHeight="1">
      <c r="A53" s="110"/>
      <c r="B53" s="123"/>
      <c r="C53" s="124"/>
      <c r="D53" s="128"/>
      <c r="E53" s="394"/>
      <c r="F53" s="394"/>
      <c r="G53" s="394"/>
      <c r="H53" s="394"/>
      <c r="I53" s="394"/>
      <c r="J53" s="394"/>
      <c r="K53" s="394"/>
      <c r="L53" s="394"/>
      <c r="M53" s="394"/>
      <c r="N53" s="394"/>
      <c r="O53" s="394"/>
      <c r="P53" s="394"/>
      <c r="Q53" s="394"/>
      <c r="R53" s="394"/>
      <c r="S53" s="394"/>
      <c r="T53" s="394"/>
      <c r="U53" s="394"/>
      <c r="V53" s="394"/>
      <c r="W53" s="394"/>
      <c r="X53" s="394"/>
      <c r="Y53" s="114"/>
    </row>
    <row r="54" spans="1:25" ht="12" hidden="1" customHeight="1">
      <c r="A54" s="110"/>
      <c r="B54" s="123"/>
      <c r="C54" s="124"/>
      <c r="D54" s="128"/>
      <c r="E54" s="394"/>
      <c r="F54" s="394"/>
      <c r="G54" s="394"/>
      <c r="H54" s="394"/>
      <c r="I54" s="394"/>
      <c r="J54" s="394"/>
      <c r="K54" s="394"/>
      <c r="L54" s="394"/>
      <c r="M54" s="394"/>
      <c r="N54" s="394"/>
      <c r="O54" s="394"/>
      <c r="P54" s="394"/>
      <c r="Q54" s="394"/>
      <c r="R54" s="394"/>
      <c r="S54" s="394"/>
      <c r="T54" s="394"/>
      <c r="U54" s="394"/>
      <c r="V54" s="394"/>
      <c r="W54" s="394"/>
      <c r="X54" s="394"/>
      <c r="Y54" s="114"/>
    </row>
    <row r="55" spans="1:25" ht="12" hidden="1" customHeight="1">
      <c r="A55" s="110"/>
      <c r="B55" s="123"/>
      <c r="C55" s="124"/>
      <c r="D55" s="128"/>
      <c r="E55" s="394"/>
      <c r="F55" s="394"/>
      <c r="G55" s="394"/>
      <c r="H55" s="394"/>
      <c r="I55" s="394"/>
      <c r="J55" s="394"/>
      <c r="K55" s="394"/>
      <c r="L55" s="394"/>
      <c r="M55" s="394"/>
      <c r="N55" s="394"/>
      <c r="O55" s="394"/>
      <c r="P55" s="394"/>
      <c r="Q55" s="394"/>
      <c r="R55" s="394"/>
      <c r="S55" s="394"/>
      <c r="T55" s="394"/>
      <c r="U55" s="394"/>
      <c r="V55" s="394"/>
      <c r="W55" s="394"/>
      <c r="X55" s="394"/>
      <c r="Y55" s="114"/>
    </row>
    <row r="56" spans="1:25" ht="12" hidden="1" customHeight="1">
      <c r="A56" s="110"/>
      <c r="B56" s="123"/>
      <c r="C56" s="124"/>
      <c r="D56" s="126"/>
      <c r="E56" s="394"/>
      <c r="F56" s="394"/>
      <c r="G56" s="394"/>
      <c r="H56" s="394"/>
      <c r="I56" s="394"/>
      <c r="J56" s="394"/>
      <c r="K56" s="394"/>
      <c r="L56" s="394"/>
      <c r="M56" s="394"/>
      <c r="N56" s="394"/>
      <c r="O56" s="394"/>
      <c r="P56" s="394"/>
      <c r="Q56" s="394"/>
      <c r="R56" s="394"/>
      <c r="S56" s="394"/>
      <c r="T56" s="394"/>
      <c r="U56" s="394"/>
      <c r="V56" s="394"/>
      <c r="W56" s="394"/>
      <c r="X56" s="394"/>
      <c r="Y56" s="114"/>
    </row>
    <row r="57" spans="1:25" ht="11.1" hidden="1" customHeight="1">
      <c r="A57" s="110"/>
      <c r="B57" s="123"/>
      <c r="C57" s="124"/>
      <c r="D57" s="126"/>
      <c r="E57" s="394"/>
      <c r="F57" s="394"/>
      <c r="G57" s="394"/>
      <c r="H57" s="394"/>
      <c r="I57" s="394"/>
      <c r="J57" s="394"/>
      <c r="K57" s="394"/>
      <c r="L57" s="394"/>
      <c r="M57" s="394"/>
      <c r="N57" s="394"/>
      <c r="O57" s="394"/>
      <c r="P57" s="394"/>
      <c r="Q57" s="394"/>
      <c r="R57" s="394"/>
      <c r="S57" s="394"/>
      <c r="T57" s="394"/>
      <c r="U57" s="394"/>
      <c r="V57" s="394"/>
      <c r="W57" s="394"/>
      <c r="X57" s="394"/>
      <c r="Y57" s="114"/>
    </row>
    <row r="58" spans="1:25" ht="15" hidden="1" customHeight="1">
      <c r="A58" s="110"/>
      <c r="B58" s="123"/>
      <c r="C58" s="124"/>
      <c r="D58" s="128"/>
      <c r="E58" s="391" t="s">
        <v>229</v>
      </c>
      <c r="F58" s="391"/>
      <c r="G58" s="391"/>
      <c r="H58" s="391"/>
      <c r="I58" s="391"/>
      <c r="J58" s="391"/>
      <c r="K58" s="391"/>
      <c r="L58" s="391"/>
      <c r="M58" s="391"/>
      <c r="N58" s="391"/>
      <c r="O58" s="391"/>
      <c r="P58" s="391"/>
      <c r="Q58" s="391"/>
      <c r="R58" s="391"/>
      <c r="S58" s="391"/>
      <c r="T58" s="391"/>
      <c r="U58" s="391"/>
      <c r="V58" s="255"/>
      <c r="W58" s="255"/>
      <c r="X58" s="255"/>
      <c r="Y58" s="114"/>
    </row>
    <row r="59" spans="1:25" ht="15" hidden="1" customHeight="1">
      <c r="A59" s="110"/>
      <c r="B59" s="123"/>
      <c r="C59" s="124"/>
      <c r="D59" s="128"/>
      <c r="E59" s="395"/>
      <c r="F59" s="395"/>
      <c r="G59" s="395"/>
      <c r="H59" s="396"/>
      <c r="I59" s="396"/>
      <c r="J59" s="396"/>
      <c r="K59" s="396"/>
      <c r="L59" s="396"/>
      <c r="M59" s="396"/>
      <c r="N59" s="396"/>
      <c r="O59" s="396"/>
      <c r="P59" s="396"/>
      <c r="Q59" s="396"/>
      <c r="R59" s="396"/>
      <c r="S59" s="396"/>
      <c r="T59" s="396"/>
      <c r="U59" s="396"/>
      <c r="V59" s="396"/>
      <c r="W59" s="396"/>
      <c r="X59" s="396"/>
      <c r="Y59" s="114"/>
    </row>
    <row r="60" spans="1:25" ht="15" hidden="1" customHeight="1">
      <c r="A60" s="110"/>
      <c r="B60" s="123"/>
      <c r="C60" s="124"/>
      <c r="D60" s="128"/>
      <c r="E60" s="397"/>
      <c r="F60" s="398"/>
      <c r="G60" s="399"/>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5"/>
      <c r="I61" s="385"/>
      <c r="J61" s="385"/>
      <c r="K61" s="385"/>
      <c r="L61" s="385"/>
      <c r="M61" s="385"/>
      <c r="N61" s="385"/>
      <c r="O61" s="385"/>
      <c r="P61" s="385"/>
      <c r="Q61" s="385"/>
      <c r="R61" s="385"/>
      <c r="S61" s="385"/>
      <c r="T61" s="385"/>
      <c r="U61" s="385"/>
      <c r="V61" s="385"/>
      <c r="W61" s="385"/>
      <c r="X61" s="38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1" t="s">
        <v>230</v>
      </c>
      <c r="F70" s="391"/>
      <c r="G70" s="391"/>
      <c r="H70" s="391"/>
      <c r="I70" s="391"/>
      <c r="J70" s="391"/>
      <c r="K70" s="391"/>
      <c r="L70" s="391"/>
      <c r="M70" s="391"/>
      <c r="N70" s="391"/>
      <c r="O70" s="391"/>
      <c r="P70" s="391"/>
      <c r="Q70" s="391"/>
      <c r="R70" s="391"/>
      <c r="S70" s="391"/>
      <c r="T70" s="391"/>
      <c r="U70" s="253"/>
      <c r="V70" s="253"/>
      <c r="W70" s="253"/>
      <c r="X70" s="253"/>
      <c r="Y70" s="114"/>
    </row>
    <row r="71" spans="1:25" ht="15" hidden="1">
      <c r="A71" s="110"/>
      <c r="B71" s="123"/>
      <c r="C71" s="124"/>
      <c r="D71" s="128"/>
      <c r="E71" s="391" t="s">
        <v>231</v>
      </c>
      <c r="F71" s="391"/>
      <c r="G71" s="391"/>
      <c r="H71" s="391"/>
      <c r="I71" s="391"/>
      <c r="J71" s="391"/>
      <c r="K71" s="391"/>
      <c r="L71" s="391"/>
      <c r="M71" s="391"/>
      <c r="N71" s="391"/>
      <c r="O71" s="391"/>
      <c r="P71" s="391"/>
      <c r="Q71" s="391"/>
      <c r="R71" s="391"/>
      <c r="S71" s="391"/>
      <c r="T71" s="391"/>
      <c r="U71" s="254"/>
      <c r="V71" s="254"/>
      <c r="W71" s="254"/>
      <c r="X71" s="254"/>
      <c r="Y71" s="114"/>
    </row>
    <row r="72" spans="1:25" ht="27" hidden="1" customHeight="1">
      <c r="A72" s="110"/>
      <c r="B72" s="123"/>
      <c r="C72" s="124"/>
      <c r="D72" s="128"/>
      <c r="E72" s="129"/>
      <c r="F72" s="387"/>
      <c r="G72" s="387"/>
      <c r="H72" s="387"/>
      <c r="I72" s="387"/>
      <c r="J72" s="387"/>
      <c r="K72" s="387"/>
      <c r="L72" s="387"/>
      <c r="M72" s="387"/>
      <c r="N72" s="387"/>
      <c r="O72" s="387"/>
      <c r="P72" s="387"/>
      <c r="Q72" s="387"/>
      <c r="R72" s="387"/>
      <c r="S72" s="387"/>
      <c r="T72" s="387"/>
      <c r="U72" s="387"/>
      <c r="V72" s="387"/>
      <c r="W72" s="387"/>
      <c r="X72" s="387"/>
      <c r="Y72" s="114"/>
    </row>
    <row r="73" spans="1:25" ht="52.5" hidden="1" customHeight="1">
      <c r="A73" s="110"/>
      <c r="B73" s="123"/>
      <c r="C73" s="124"/>
      <c r="D73" s="128"/>
      <c r="E73" s="129"/>
      <c r="F73" s="387"/>
      <c r="G73" s="387"/>
      <c r="H73" s="387"/>
      <c r="I73" s="387"/>
      <c r="J73" s="387"/>
      <c r="K73" s="387"/>
      <c r="L73" s="387"/>
      <c r="M73" s="387"/>
      <c r="N73" s="387"/>
      <c r="O73" s="387"/>
      <c r="P73" s="387"/>
      <c r="Q73" s="387"/>
      <c r="R73" s="387"/>
      <c r="S73" s="387"/>
      <c r="T73" s="387"/>
      <c r="U73" s="387"/>
      <c r="V73" s="387"/>
      <c r="W73" s="387"/>
      <c r="X73" s="387"/>
      <c r="Y73" s="114"/>
    </row>
    <row r="74" spans="1:25" ht="8.1" hidden="1" customHeight="1">
      <c r="A74" s="110"/>
      <c r="B74" s="123"/>
      <c r="C74" s="124"/>
      <c r="D74" s="128"/>
      <c r="E74" s="129"/>
      <c r="F74" s="388"/>
      <c r="G74" s="388"/>
      <c r="H74" s="388"/>
      <c r="I74" s="388"/>
      <c r="J74" s="388"/>
      <c r="K74" s="388"/>
      <c r="L74" s="388"/>
      <c r="M74" s="388"/>
      <c r="N74" s="388"/>
      <c r="O74" s="388"/>
      <c r="P74" s="388"/>
      <c r="Q74" s="388"/>
      <c r="R74" s="388"/>
      <c r="S74" s="388"/>
      <c r="T74" s="388"/>
      <c r="U74" s="388"/>
      <c r="V74" s="388"/>
      <c r="W74" s="388"/>
      <c r="X74" s="388"/>
      <c r="Y74" s="114"/>
    </row>
    <row r="75" spans="1:25" ht="14.25" hidden="1" customHeight="1">
      <c r="A75" s="110"/>
      <c r="B75" s="123"/>
      <c r="C75" s="124"/>
      <c r="D75" s="128"/>
      <c r="E75" s="389"/>
      <c r="F75" s="389"/>
      <c r="G75" s="389"/>
      <c r="H75" s="389"/>
      <c r="I75" s="389"/>
      <c r="J75" s="389"/>
      <c r="K75" s="389"/>
      <c r="L75" s="389"/>
      <c r="M75" s="389"/>
      <c r="N75" s="389"/>
      <c r="O75" s="389"/>
      <c r="P75" s="389"/>
      <c r="Q75" s="389"/>
      <c r="R75" s="389"/>
      <c r="S75" s="389"/>
      <c r="T75" s="389"/>
      <c r="U75" s="389"/>
      <c r="V75" s="389"/>
      <c r="W75" s="389"/>
      <c r="X75" s="389"/>
      <c r="Y75" s="114"/>
    </row>
    <row r="76" spans="1:25" ht="34.5" hidden="1" customHeight="1">
      <c r="A76" s="110"/>
      <c r="B76" s="123"/>
      <c r="C76" s="124"/>
      <c r="D76" s="128"/>
      <c r="E76" s="390"/>
      <c r="F76" s="390"/>
      <c r="G76" s="390"/>
      <c r="H76" s="390"/>
      <c r="I76" s="390"/>
      <c r="J76" s="390"/>
      <c r="K76" s="390"/>
      <c r="L76" s="390"/>
      <c r="M76" s="390"/>
      <c r="N76" s="390"/>
      <c r="O76" s="390"/>
      <c r="P76" s="390"/>
      <c r="Q76" s="390"/>
      <c r="R76" s="390"/>
      <c r="S76" s="390"/>
      <c r="T76" s="390"/>
      <c r="U76" s="390"/>
      <c r="V76" s="390"/>
      <c r="W76" s="390"/>
      <c r="X76" s="390"/>
      <c r="Y76" s="114"/>
    </row>
    <row r="77" spans="1:25" ht="23.1" hidden="1" customHeight="1">
      <c r="A77" s="110"/>
      <c r="B77" s="123"/>
      <c r="C77" s="124"/>
      <c r="D77" s="128"/>
      <c r="E77" s="390"/>
      <c r="F77" s="390"/>
      <c r="G77" s="390"/>
      <c r="H77" s="390"/>
      <c r="I77" s="390"/>
      <c r="J77" s="390"/>
      <c r="K77" s="390"/>
      <c r="L77" s="390"/>
      <c r="M77" s="390"/>
      <c r="N77" s="390"/>
      <c r="O77" s="390"/>
      <c r="P77" s="390"/>
      <c r="Q77" s="390"/>
      <c r="R77" s="390"/>
      <c r="S77" s="390"/>
      <c r="T77" s="390"/>
      <c r="U77" s="390"/>
      <c r="V77" s="390"/>
      <c r="W77" s="390"/>
      <c r="X77" s="390"/>
      <c r="Y77" s="114"/>
    </row>
    <row r="78" spans="1:25" ht="42.75" hidden="1" customHeight="1">
      <c r="A78" s="110"/>
      <c r="B78" s="123"/>
      <c r="C78" s="124"/>
      <c r="D78" s="128"/>
      <c r="E78" s="390"/>
      <c r="F78" s="390"/>
      <c r="G78" s="390"/>
      <c r="H78" s="390"/>
      <c r="I78" s="390"/>
      <c r="J78" s="390"/>
      <c r="K78" s="390"/>
      <c r="L78" s="390"/>
      <c r="M78" s="390"/>
      <c r="N78" s="390"/>
      <c r="O78" s="390"/>
      <c r="P78" s="390"/>
      <c r="Q78" s="390"/>
      <c r="R78" s="390"/>
      <c r="S78" s="390"/>
      <c r="T78" s="390"/>
      <c r="U78" s="390"/>
      <c r="V78" s="390"/>
      <c r="W78" s="390"/>
      <c r="X78" s="390"/>
      <c r="Y78" s="114"/>
    </row>
    <row r="79" spans="1:25" ht="25.5" hidden="1" customHeight="1">
      <c r="A79" s="110"/>
      <c r="B79" s="123"/>
      <c r="C79" s="124"/>
      <c r="D79" s="128"/>
      <c r="E79" s="386" t="s">
        <v>64</v>
      </c>
      <c r="F79" s="386"/>
      <c r="G79" s="386"/>
      <c r="H79" s="386"/>
      <c r="I79" s="386"/>
      <c r="J79" s="386"/>
      <c r="K79" s="386"/>
      <c r="L79" s="386"/>
      <c r="M79" s="386"/>
      <c r="N79" s="386"/>
      <c r="O79" s="386"/>
      <c r="P79" s="386"/>
      <c r="Q79" s="386"/>
      <c r="R79" s="386"/>
      <c r="S79" s="386"/>
      <c r="T79" s="386"/>
      <c r="U79" s="386"/>
      <c r="V79" s="386"/>
      <c r="W79" s="386"/>
      <c r="X79" s="38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4" t="s">
        <v>63</v>
      </c>
      <c r="G81" s="384"/>
      <c r="H81" s="384"/>
      <c r="I81" s="384"/>
      <c r="J81" s="384"/>
      <c r="K81" s="384"/>
      <c r="L81" s="384"/>
      <c r="M81" s="384"/>
      <c r="N81" s="384"/>
      <c r="O81" s="384"/>
      <c r="P81" s="384"/>
      <c r="Q81" s="384"/>
      <c r="R81" s="384"/>
      <c r="S81" s="384"/>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4" t="s">
        <v>62</v>
      </c>
      <c r="G83" s="384"/>
      <c r="H83" s="384"/>
      <c r="I83" s="384"/>
      <c r="J83" s="384"/>
      <c r="K83" s="384"/>
      <c r="L83" s="384"/>
      <c r="M83" s="384"/>
      <c r="N83" s="384"/>
      <c r="O83" s="384"/>
      <c r="P83" s="384"/>
      <c r="Q83" s="384"/>
      <c r="R83" s="384"/>
      <c r="S83" s="384"/>
      <c r="T83" s="384"/>
      <c r="U83" s="384"/>
      <c r="V83" s="384"/>
      <c r="W83" s="384"/>
      <c r="X83" s="384"/>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8">
        <v>43483.472060185188</v>
      </c>
      <c r="B2" s="6" t="s">
        <v>350</v>
      </c>
      <c r="C2" s="6" t="s">
        <v>226</v>
      </c>
    </row>
    <row r="3" spans="1:4">
      <c r="A3" s="378">
        <v>43483.472071759257</v>
      </c>
      <c r="B3" s="6" t="s">
        <v>351</v>
      </c>
      <c r="C3" s="6" t="s">
        <v>226</v>
      </c>
    </row>
    <row r="4" spans="1:4" ht="22.5">
      <c r="A4" s="378">
        <v>43483.472071759257</v>
      </c>
      <c r="B4" s="6" t="s">
        <v>352</v>
      </c>
      <c r="C4" s="6" t="s">
        <v>226</v>
      </c>
    </row>
    <row r="5" spans="1:4">
      <c r="A5" s="378">
        <v>43483.472071759257</v>
      </c>
      <c r="B5" s="6" t="s">
        <v>353</v>
      </c>
      <c r="C5" s="6" t="s">
        <v>226</v>
      </c>
    </row>
    <row r="6" spans="1:4">
      <c r="A6" s="378">
        <v>43483.472083333334</v>
      </c>
      <c r="B6" s="6" t="s">
        <v>354</v>
      </c>
      <c r="C6" s="6" t="s">
        <v>226</v>
      </c>
    </row>
    <row r="7" spans="1:4" ht="22.5">
      <c r="A7" s="378">
        <v>43483.472129629627</v>
      </c>
      <c r="B7" s="6" t="s">
        <v>355</v>
      </c>
      <c r="C7" s="6" t="s">
        <v>226</v>
      </c>
    </row>
    <row r="8" spans="1:4" ht="22.5">
      <c r="A8" s="378">
        <v>43483.472129629627</v>
      </c>
      <c r="B8" s="6" t="s">
        <v>356</v>
      </c>
      <c r="C8" s="6" t="s">
        <v>226</v>
      </c>
    </row>
    <row r="9" spans="1:4">
      <c r="A9" s="378">
        <v>43483.472129629627</v>
      </c>
      <c r="B9" s="6" t="s">
        <v>357</v>
      </c>
      <c r="C9" s="6" t="s">
        <v>226</v>
      </c>
    </row>
    <row r="10" spans="1:4" ht="22.5">
      <c r="A10" s="378">
        <v>43483.472141203703</v>
      </c>
      <c r="B10" s="6" t="s">
        <v>358</v>
      </c>
      <c r="C10" s="6" t="s">
        <v>226</v>
      </c>
    </row>
    <row r="11" spans="1:4" ht="22.5">
      <c r="A11" s="378">
        <v>43483.472175925926</v>
      </c>
      <c r="B11" s="6" t="s">
        <v>359</v>
      </c>
      <c r="C11" s="6" t="s">
        <v>226</v>
      </c>
    </row>
    <row r="12" spans="1:4">
      <c r="A12" s="378">
        <v>43483.472291666665</v>
      </c>
      <c r="B12" s="6" t="s">
        <v>350</v>
      </c>
      <c r="C12" s="6" t="s">
        <v>226</v>
      </c>
    </row>
    <row r="13" spans="1:4">
      <c r="A13" s="378">
        <v>43483.472303240742</v>
      </c>
      <c r="B13" s="6" t="s">
        <v>369</v>
      </c>
      <c r="C13" s="6" t="s">
        <v>226</v>
      </c>
    </row>
    <row r="14" spans="1:4">
      <c r="A14" s="378">
        <v>43483.472557870373</v>
      </c>
      <c r="B14" s="6" t="s">
        <v>350</v>
      </c>
      <c r="C14" s="6" t="s">
        <v>226</v>
      </c>
    </row>
    <row r="15" spans="1:4">
      <c r="A15" s="378">
        <v>43483.472569444442</v>
      </c>
      <c r="B15" s="6" t="s">
        <v>369</v>
      </c>
      <c r="C15" s="6" t="s">
        <v>226</v>
      </c>
    </row>
    <row r="16" spans="1:4">
      <c r="A16" s="378">
        <v>43483.473749999997</v>
      </c>
      <c r="B16" s="6" t="s">
        <v>350</v>
      </c>
      <c r="C16" s="6" t="s">
        <v>226</v>
      </c>
    </row>
    <row r="17" spans="1:3">
      <c r="A17" s="378">
        <v>43483.473761574074</v>
      </c>
      <c r="B17" s="6" t="s">
        <v>369</v>
      </c>
      <c r="C17" s="6" t="s">
        <v>226</v>
      </c>
    </row>
    <row r="18" spans="1:3">
      <c r="A18" s="378">
        <v>43556.740254629629</v>
      </c>
      <c r="B18" s="6" t="s">
        <v>350</v>
      </c>
      <c r="C18" s="6" t="s">
        <v>226</v>
      </c>
    </row>
    <row r="19" spans="1:3">
      <c r="A19" s="378">
        <v>43556.740300925929</v>
      </c>
      <c r="B19" s="6" t="s">
        <v>369</v>
      </c>
      <c r="C19"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26361309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207</v>
      </c>
      <c r="F5" s="410"/>
      <c r="G5" s="104"/>
      <c r="I5" s="101"/>
      <c r="Q5" s="236"/>
    </row>
    <row r="6" spans="1:17" ht="11.25" customHeight="1">
      <c r="D6" s="91"/>
      <c r="E6" s="92"/>
      <c r="F6" s="105"/>
      <c r="G6" s="104"/>
    </row>
    <row r="7" spans="1:17" ht="19.5" customHeight="1">
      <c r="D7" s="91"/>
      <c r="E7" s="92" t="s">
        <v>3</v>
      </c>
      <c r="F7" s="45" t="s">
        <v>336</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233</v>
      </c>
      <c r="G13" s="106"/>
    </row>
    <row r="14" spans="1:17" ht="22.5">
      <c r="A14" s="93"/>
      <c r="D14" s="94"/>
      <c r="E14" s="95" t="s">
        <v>120</v>
      </c>
      <c r="F14" s="380" t="s">
        <v>695</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392</v>
      </c>
      <c r="G26" s="107"/>
    </row>
    <row r="27" spans="1:17" ht="19.5" hidden="1" customHeight="1">
      <c r="C27" s="96"/>
      <c r="D27" s="94"/>
      <c r="E27" s="98" t="s">
        <v>346</v>
      </c>
      <c r="F27" s="47"/>
      <c r="G27" s="107"/>
    </row>
    <row r="28" spans="1:17">
      <c r="C28" s="96"/>
      <c r="D28" s="94"/>
      <c r="E28" s="97" t="s">
        <v>4</v>
      </c>
      <c r="F28" s="46" t="s">
        <v>393</v>
      </c>
      <c r="G28" s="107"/>
    </row>
    <row r="29" spans="1:17">
      <c r="C29" s="96"/>
      <c r="D29" s="94"/>
      <c r="E29" s="97" t="s">
        <v>5</v>
      </c>
      <c r="F29" s="46" t="s">
        <v>394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557</v>
      </c>
      <c r="G32" s="106"/>
    </row>
    <row r="33" spans="1:17" ht="19.5" customHeight="1">
      <c r="A33" s="15"/>
      <c r="B33" s="16"/>
      <c r="D33" s="41"/>
      <c r="E33" s="99" t="s">
        <v>108</v>
      </c>
      <c r="F33" s="52" t="s">
        <v>558</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696</v>
      </c>
    </row>
    <row r="37" spans="1:17" ht="19.5" customHeight="1">
      <c r="E37" s="99" t="s">
        <v>22</v>
      </c>
      <c r="F37" s="52" t="s">
        <v>559</v>
      </c>
    </row>
    <row r="38" spans="1:17" ht="19.5" customHeight="1">
      <c r="E38" s="99" t="s">
        <v>28</v>
      </c>
      <c r="F38" s="52" t="s">
        <v>560</v>
      </c>
    </row>
    <row r="39" spans="1:17" ht="19.5" customHeight="1">
      <c r="E39" s="99" t="s">
        <v>23</v>
      </c>
      <c r="F39" s="52" t="s">
        <v>561</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7" t="s">
        <v>249</v>
      </c>
      <c r="E4" s="428"/>
      <c r="F4" s="428"/>
      <c r="G4" s="428"/>
      <c r="H4" s="429"/>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0"/>
      <c r="E6" s="430"/>
      <c r="F6" s="431" t="s">
        <v>18</v>
      </c>
      <c r="G6" s="431"/>
      <c r="H6" s="21"/>
      <c r="I6" s="21"/>
      <c r="J6" s="156"/>
      <c r="K6" s="157"/>
      <c r="L6" s="157"/>
      <c r="M6" s="304"/>
      <c r="N6" s="304"/>
      <c r="O6" s="304"/>
      <c r="P6" s="304"/>
      <c r="Q6" s="305"/>
      <c r="R6" s="304"/>
      <c r="S6" s="306"/>
      <c r="T6" s="306"/>
      <c r="U6" s="306"/>
      <c r="V6" s="306"/>
    </row>
    <row r="7" spans="1:256" ht="3" customHeight="1"/>
    <row r="8" spans="1:256" s="155" customFormat="1">
      <c r="A8" s="32"/>
      <c r="B8" s="18"/>
      <c r="C8" s="39"/>
      <c r="D8" s="416" t="s">
        <v>250</v>
      </c>
      <c r="E8" s="416"/>
      <c r="F8" s="416" t="s">
        <v>141</v>
      </c>
      <c r="G8" s="416"/>
      <c r="H8" s="416"/>
      <c r="I8" s="432" t="s">
        <v>142</v>
      </c>
      <c r="J8" s="432"/>
      <c r="K8" s="432"/>
      <c r="L8" s="432"/>
      <c r="M8" s="304"/>
      <c r="N8" s="304"/>
      <c r="O8" s="304"/>
      <c r="P8" s="304"/>
      <c r="Q8" s="305"/>
      <c r="R8" s="304"/>
      <c r="S8" s="306"/>
      <c r="T8" s="306"/>
      <c r="U8" s="306"/>
      <c r="V8" s="306"/>
    </row>
    <row r="9" spans="1:256" s="155" customFormat="1" ht="20.25" customHeight="1">
      <c r="A9" s="32"/>
      <c r="B9" s="18"/>
      <c r="C9" s="39"/>
      <c r="D9" s="368" t="s">
        <v>25</v>
      </c>
      <c r="E9" s="368" t="s">
        <v>149</v>
      </c>
      <c r="F9" s="423" t="s">
        <v>25</v>
      </c>
      <c r="G9" s="424"/>
      <c r="H9" s="174" t="s">
        <v>149</v>
      </c>
      <c r="I9" s="425" t="s">
        <v>25</v>
      </c>
      <c r="J9" s="425"/>
      <c r="K9" s="174" t="s">
        <v>149</v>
      </c>
      <c r="L9" s="174" t="s">
        <v>143</v>
      </c>
      <c r="M9" s="349"/>
      <c r="N9" s="349"/>
      <c r="O9" s="349"/>
      <c r="P9" s="349"/>
      <c r="Q9" s="350"/>
      <c r="R9" s="349"/>
      <c r="S9" s="306"/>
      <c r="T9" s="306"/>
      <c r="U9" s="306"/>
      <c r="V9" s="306"/>
    </row>
    <row r="10" spans="1:256" ht="12" customHeight="1">
      <c r="C10" s="71"/>
      <c r="D10" s="369" t="s">
        <v>26</v>
      </c>
      <c r="E10" s="369" t="s">
        <v>0</v>
      </c>
      <c r="F10" s="426" t="s">
        <v>1</v>
      </c>
      <c r="G10" s="426"/>
      <c r="H10" s="369" t="s">
        <v>2</v>
      </c>
      <c r="I10" s="426" t="s">
        <v>12</v>
      </c>
      <c r="J10" s="426"/>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4"/>
      <c r="D12" s="416">
        <v>1</v>
      </c>
      <c r="E12" s="417" t="s">
        <v>681</v>
      </c>
      <c r="F12" s="377" t="s">
        <v>145</v>
      </c>
      <c r="G12" s="371">
        <v>0</v>
      </c>
      <c r="H12" s="314"/>
      <c r="I12" s="175" t="s">
        <v>145</v>
      </c>
      <c r="J12" s="315" t="s">
        <v>256</v>
      </c>
      <c r="K12" s="201"/>
      <c r="L12" s="222"/>
      <c r="M12" s="304">
        <f>mergeValue(H12)</f>
        <v>0</v>
      </c>
      <c r="N12" s="295"/>
      <c r="O12" s="295"/>
      <c r="P12" s="304" t="str">
        <f t="array" ref="P12">IF(ISERROR(MATCH(MID(Q12,1,250),MID(note_ter,1,250),0)),"n","y")</f>
        <v>n</v>
      </c>
      <c r="Q12" s="295" t="s">
        <v>681</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4"/>
      <c r="D13" s="416"/>
      <c r="E13" s="418"/>
      <c r="F13" s="420" t="s">
        <v>145</v>
      </c>
      <c r="G13" s="416">
        <v>1</v>
      </c>
      <c r="H13" s="411" t="s">
        <v>678</v>
      </c>
      <c r="I13" s="175" t="s">
        <v>145</v>
      </c>
      <c r="J13" s="315" t="s">
        <v>256</v>
      </c>
      <c r="K13" s="201"/>
      <c r="L13" s="222"/>
      <c r="M13" s="304" t="str">
        <f>mergeValue(H13)</f>
        <v>город Салехард</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4"/>
      <c r="D14" s="416"/>
      <c r="E14" s="418"/>
      <c r="F14" s="421"/>
      <c r="G14" s="416"/>
      <c r="H14" s="412"/>
      <c r="I14" s="382" t="s">
        <v>145</v>
      </c>
      <c r="J14" s="371">
        <v>1</v>
      </c>
      <c r="K14" s="375" t="s">
        <v>678</v>
      </c>
      <c r="L14" s="180" t="s">
        <v>679</v>
      </c>
      <c r="M14" s="304" t="str">
        <f>mergeValue(H14)</f>
        <v>город Салехард</v>
      </c>
      <c r="N14" s="295"/>
      <c r="O14" s="295"/>
      <c r="P14" s="295"/>
      <c r="Q14" s="295"/>
      <c r="R14" s="304" t="str">
        <f>K14&amp;" ("&amp;L14&amp;")"</f>
        <v>город Салехард (71951000)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4"/>
      <c r="D15" s="416"/>
      <c r="E15" s="418"/>
      <c r="F15" s="422"/>
      <c r="G15" s="416"/>
      <c r="H15" s="413"/>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5"/>
      <c r="D16" s="416"/>
      <c r="E16" s="419"/>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33"/>
  <sheetViews>
    <sheetView showGridLines="0" topLeftCell="C3" zoomScaleNormal="100" workbookViewId="0">
      <selection activeCell="I36" sqref="I36"/>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4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6"/>
      <c r="F4" s="446"/>
      <c r="G4" s="446"/>
      <c r="H4" s="446"/>
      <c r="I4" s="447"/>
      <c r="J4" s="208"/>
      <c r="K4" s="208"/>
      <c r="L4" s="208"/>
      <c r="M4" s="208"/>
    </row>
    <row r="5" spans="1:38" s="211" customFormat="1" ht="15.75">
      <c r="A5" s="209"/>
      <c r="B5" s="209"/>
      <c r="C5" s="209"/>
      <c r="D5" s="448" t="str">
        <f>IF(org=0,"Не определено",org)</f>
        <v>АО "Салехардэнерго"</v>
      </c>
      <c r="E5" s="449"/>
      <c r="F5" s="449"/>
      <c r="G5" s="449"/>
      <c r="H5" s="449"/>
      <c r="I5" s="450"/>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3"/>
      <c r="B6" s="453"/>
      <c r="C6" s="453"/>
      <c r="D6" s="453"/>
      <c r="E6" s="453"/>
      <c r="F6" s="453"/>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3"/>
      <c r="B7" s="453"/>
      <c r="C7" s="453"/>
      <c r="D7" s="453"/>
      <c r="E7" s="453"/>
      <c r="F7" s="453"/>
    </row>
    <row r="8" spans="1:38" ht="0.2" customHeight="1">
      <c r="B8" s="452"/>
      <c r="C8" s="452"/>
      <c r="D8" s="452"/>
      <c r="E8" s="451"/>
      <c r="F8" s="451"/>
    </row>
    <row r="9" spans="1:38" ht="0.2" customHeight="1">
      <c r="B9" s="452"/>
      <c r="C9" s="452"/>
      <c r="D9" s="452"/>
      <c r="E9" s="451"/>
      <c r="F9" s="451"/>
    </row>
    <row r="10" spans="1:38" ht="0.2" customHeight="1">
      <c r="B10" s="452"/>
      <c r="C10" s="452"/>
      <c r="D10" s="452"/>
      <c r="E10" s="451"/>
      <c r="F10" s="451"/>
    </row>
    <row r="11" spans="1:38" ht="6" hidden="1" customHeight="1">
      <c r="B11" s="452"/>
      <c r="C11" s="452"/>
      <c r="D11" s="452"/>
      <c r="E11" s="451"/>
      <c r="F11" s="451"/>
    </row>
    <row r="12" spans="1:38" ht="20.25" hidden="1" customHeight="1">
      <c r="A12" s="163"/>
      <c r="B12" s="452"/>
      <c r="C12" s="452"/>
      <c r="D12" s="452"/>
      <c r="E12" s="370"/>
      <c r="F12" s="163"/>
      <c r="G12" s="370"/>
      <c r="H12" s="370"/>
      <c r="I12" s="163"/>
      <c r="J12" s="163"/>
      <c r="K12" s="370"/>
    </row>
    <row r="13" spans="1:38" ht="20.25" hidden="1" customHeight="1">
      <c r="B13" s="452"/>
      <c r="C13" s="452"/>
      <c r="D13" s="452"/>
      <c r="E13" s="370"/>
      <c r="F13" s="373"/>
      <c r="G13" s="163"/>
      <c r="H13" s="163"/>
      <c r="I13" s="163"/>
      <c r="J13" s="163"/>
      <c r="K13" s="370"/>
    </row>
    <row r="14" spans="1:38" ht="6" hidden="1" customHeight="1">
      <c r="B14" s="454"/>
      <c r="C14" s="454"/>
      <c r="D14" s="454"/>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3"/>
      <c r="B18" s="163"/>
      <c r="C18" s="163"/>
      <c r="D18" s="444" t="s">
        <v>116</v>
      </c>
      <c r="E18" s="444"/>
      <c r="F18" s="455" t="s">
        <v>203</v>
      </c>
      <c r="G18" s="455"/>
      <c r="H18" s="455"/>
      <c r="I18" s="455"/>
      <c r="J18" s="455" t="s">
        <v>343</v>
      </c>
      <c r="K18" s="455"/>
      <c r="L18" s="455"/>
      <c r="M18" s="455"/>
    </row>
    <row r="19" spans="1:38" ht="23.25" customHeight="1">
      <c r="A19" s="443"/>
      <c r="B19" s="165"/>
      <c r="C19" s="166"/>
      <c r="D19" s="372" t="s">
        <v>25</v>
      </c>
      <c r="E19" s="372" t="s">
        <v>149</v>
      </c>
      <c r="F19" s="372" t="s">
        <v>144</v>
      </c>
      <c r="G19" s="458" t="s">
        <v>25</v>
      </c>
      <c r="H19" s="459"/>
      <c r="I19" s="372" t="s">
        <v>149</v>
      </c>
      <c r="J19" s="372" t="s">
        <v>144</v>
      </c>
      <c r="K19" s="458" t="s">
        <v>25</v>
      </c>
      <c r="L19" s="459"/>
      <c r="M19" s="372" t="s">
        <v>149</v>
      </c>
    </row>
    <row r="20" spans="1:38" s="168" customFormat="1" ht="14.25" customHeight="1">
      <c r="A20" s="74"/>
      <c r="B20" s="74"/>
      <c r="C20" s="74"/>
      <c r="D20" s="183" t="s">
        <v>26</v>
      </c>
      <c r="E20" s="183" t="s">
        <v>0</v>
      </c>
      <c r="F20" s="183" t="s">
        <v>1</v>
      </c>
      <c r="G20" s="456" t="s">
        <v>2</v>
      </c>
      <c r="H20" s="457"/>
      <c r="I20" s="183" t="s">
        <v>12</v>
      </c>
      <c r="J20" s="183" t="s">
        <v>13</v>
      </c>
      <c r="K20" s="456" t="s">
        <v>31</v>
      </c>
      <c r="L20" s="457"/>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35" t="s">
        <v>26</v>
      </c>
      <c r="E22" s="436" t="s">
        <v>362</v>
      </c>
      <c r="F22" s="433" t="s">
        <v>19</v>
      </c>
      <c r="G22" s="439"/>
      <c r="H22" s="416">
        <v>1</v>
      </c>
      <c r="I22" s="441"/>
      <c r="J22" s="433" t="s">
        <v>19</v>
      </c>
      <c r="K22" s="189" t="s">
        <v>145</v>
      </c>
      <c r="L22" s="374" t="s">
        <v>26</v>
      </c>
      <c r="M22" s="205" t="s">
        <v>145</v>
      </c>
      <c r="X22" s="208">
        <v>4189671</v>
      </c>
      <c r="Y22" s="208" t="s">
        <v>146</v>
      </c>
      <c r="Z22" s="208">
        <v>1705000</v>
      </c>
    </row>
    <row r="23" spans="1:38" ht="15" hidden="1" customHeight="1">
      <c r="A23" s="56"/>
      <c r="B23" s="56"/>
      <c r="C23" s="71"/>
      <c r="D23" s="435"/>
      <c r="E23" s="437"/>
      <c r="F23" s="434"/>
      <c r="G23" s="440"/>
      <c r="H23" s="416"/>
      <c r="I23" s="442"/>
      <c r="J23" s="434"/>
      <c r="K23" s="175" t="s">
        <v>145</v>
      </c>
      <c r="L23" s="185"/>
      <c r="M23" s="204" t="s">
        <v>145</v>
      </c>
    </row>
    <row r="24" spans="1:38" ht="15" hidden="1" customHeight="1">
      <c r="A24" s="56"/>
      <c r="B24" s="56"/>
      <c r="C24" s="71"/>
      <c r="D24" s="435"/>
      <c r="E24" s="438"/>
      <c r="F24" s="434"/>
      <c r="G24" s="175"/>
      <c r="H24" s="185"/>
      <c r="I24" s="181" t="s">
        <v>145</v>
      </c>
      <c r="J24" s="185"/>
      <c r="K24" s="185" t="s">
        <v>145</v>
      </c>
      <c r="L24" s="185"/>
      <c r="M24" s="186"/>
    </row>
    <row r="25" spans="1:38" s="168" customFormat="1" ht="45" customHeight="1">
      <c r="A25" s="56"/>
      <c r="B25" s="56"/>
      <c r="C25" s="39"/>
      <c r="D25" s="435" t="s">
        <v>0</v>
      </c>
      <c r="E25" s="436" t="s">
        <v>364</v>
      </c>
      <c r="F25" s="433" t="s">
        <v>19</v>
      </c>
      <c r="G25" s="439"/>
      <c r="H25" s="416">
        <v>1</v>
      </c>
      <c r="I25" s="441"/>
      <c r="J25" s="433" t="s">
        <v>19</v>
      </c>
      <c r="K25" s="189" t="s">
        <v>145</v>
      </c>
      <c r="L25" s="374" t="s">
        <v>26</v>
      </c>
      <c r="M25" s="205"/>
      <c r="N25" s="208"/>
      <c r="O25" s="208"/>
      <c r="P25" s="208"/>
      <c r="Q25" s="208"/>
      <c r="R25" s="208"/>
      <c r="S25" s="208"/>
      <c r="T25" s="208"/>
      <c r="U25" s="240"/>
      <c r="V25" s="208"/>
      <c r="W25" s="208"/>
      <c r="X25" s="182">
        <v>4189673</v>
      </c>
      <c r="Y25" s="182" t="s">
        <v>146</v>
      </c>
      <c r="Z25" s="182">
        <v>1705000</v>
      </c>
      <c r="AA25" s="182"/>
      <c r="AB25" s="182"/>
      <c r="AC25" s="182"/>
      <c r="AD25" s="182"/>
      <c r="AE25" s="182"/>
      <c r="AF25" s="182"/>
      <c r="AG25" s="182"/>
      <c r="AH25" s="182"/>
      <c r="AI25" s="182"/>
      <c r="AJ25" s="182"/>
      <c r="AK25" s="182"/>
      <c r="AL25" s="182"/>
    </row>
    <row r="26" spans="1:38" s="168" customFormat="1" ht="15" hidden="1" customHeight="1">
      <c r="A26" s="56"/>
      <c r="B26" s="56"/>
      <c r="C26" s="71"/>
      <c r="D26" s="435"/>
      <c r="E26" s="437"/>
      <c r="F26" s="434"/>
      <c r="G26" s="440"/>
      <c r="H26" s="416"/>
      <c r="I26" s="442"/>
      <c r="J26" s="434"/>
      <c r="K26" s="175" t="s">
        <v>145</v>
      </c>
      <c r="L26" s="185"/>
      <c r="M26" s="204" t="s">
        <v>145</v>
      </c>
      <c r="N26" s="208"/>
      <c r="O26" s="208"/>
      <c r="P26" s="208"/>
      <c r="Q26" s="208"/>
      <c r="R26" s="208"/>
      <c r="S26" s="208"/>
      <c r="T26" s="208"/>
      <c r="U26" s="240"/>
      <c r="V26" s="208"/>
      <c r="W26" s="208"/>
      <c r="X26" s="182"/>
      <c r="Y26" s="182"/>
      <c r="Z26" s="182"/>
      <c r="AA26" s="182"/>
      <c r="AB26" s="182"/>
      <c r="AC26" s="182"/>
      <c r="AD26" s="182"/>
      <c r="AE26" s="182"/>
      <c r="AF26" s="182"/>
      <c r="AG26" s="182"/>
      <c r="AH26" s="182"/>
      <c r="AI26" s="182"/>
      <c r="AJ26" s="182"/>
      <c r="AK26" s="182"/>
      <c r="AL26" s="182"/>
    </row>
    <row r="27" spans="1:38" s="168" customFormat="1" ht="15" hidden="1" customHeight="1">
      <c r="A27" s="56"/>
      <c r="B27" s="56"/>
      <c r="C27" s="71"/>
      <c r="D27" s="435"/>
      <c r="E27" s="438"/>
      <c r="F27" s="434"/>
      <c r="G27" s="175"/>
      <c r="H27" s="185" t="s">
        <v>145</v>
      </c>
      <c r="I27" s="181" t="s">
        <v>145</v>
      </c>
      <c r="J27" s="185"/>
      <c r="K27" s="185" t="s">
        <v>145</v>
      </c>
      <c r="L27" s="185"/>
      <c r="M27" s="186"/>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45" customHeight="1">
      <c r="A28" s="56"/>
      <c r="B28" s="56"/>
      <c r="C28" s="39"/>
      <c r="D28" s="435" t="s">
        <v>1</v>
      </c>
      <c r="E28" s="436" t="s">
        <v>368</v>
      </c>
      <c r="F28" s="433" t="s">
        <v>19</v>
      </c>
      <c r="G28" s="439"/>
      <c r="H28" s="416">
        <v>1</v>
      </c>
      <c r="I28" s="441"/>
      <c r="J28" s="433" t="s">
        <v>19</v>
      </c>
      <c r="K28" s="189" t="s">
        <v>145</v>
      </c>
      <c r="L28" s="374" t="s">
        <v>26</v>
      </c>
      <c r="M28" s="205"/>
      <c r="N28" s="208"/>
      <c r="O28" s="208"/>
      <c r="P28" s="208"/>
      <c r="Q28" s="208"/>
      <c r="R28" s="208"/>
      <c r="S28" s="208"/>
      <c r="T28" s="208"/>
      <c r="U28" s="240"/>
      <c r="V28" s="208"/>
      <c r="W28" s="208"/>
      <c r="X28" s="182">
        <v>4189677</v>
      </c>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35"/>
      <c r="E29" s="437"/>
      <c r="F29" s="434"/>
      <c r="G29" s="440"/>
      <c r="H29" s="416"/>
      <c r="I29" s="442"/>
      <c r="J29" s="434"/>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15" hidden="1" customHeight="1">
      <c r="A30" s="56"/>
      <c r="B30" s="56"/>
      <c r="C30" s="71"/>
      <c r="D30" s="435"/>
      <c r="E30" s="438"/>
      <c r="F30" s="434"/>
      <c r="G30" s="175"/>
      <c r="H30" s="185" t="s">
        <v>145</v>
      </c>
      <c r="I30" s="181" t="s">
        <v>145</v>
      </c>
      <c r="J30" s="185"/>
      <c r="K30" s="185" t="s">
        <v>145</v>
      </c>
      <c r="L30" s="185"/>
      <c r="M30" s="186"/>
      <c r="N30" s="208"/>
      <c r="O30" s="208"/>
      <c r="P30" s="208"/>
      <c r="Q30" s="208"/>
      <c r="R30" s="208"/>
      <c r="S30" s="208"/>
      <c r="T30" s="208"/>
      <c r="U30" s="240"/>
      <c r="V30" s="208"/>
      <c r="W30" s="208"/>
      <c r="X30" s="182"/>
      <c r="Y30" s="182"/>
      <c r="Z30" s="182"/>
      <c r="AA30" s="182"/>
      <c r="AB30" s="182"/>
      <c r="AC30" s="182"/>
      <c r="AD30" s="182"/>
      <c r="AE30" s="182"/>
      <c r="AF30" s="182"/>
      <c r="AG30" s="182"/>
      <c r="AH30" s="182"/>
      <c r="AI30" s="182"/>
      <c r="AJ30" s="182"/>
      <c r="AK30" s="182"/>
      <c r="AL30" s="182"/>
    </row>
    <row r="31" spans="1:38" ht="15" hidden="1" customHeight="1">
      <c r="A31" s="216"/>
      <c r="B31" s="187"/>
      <c r="C31" s="431"/>
      <c r="D31" s="175"/>
      <c r="E31" s="176" t="s">
        <v>145</v>
      </c>
      <c r="F31" s="185"/>
      <c r="G31" s="185"/>
      <c r="H31" s="185"/>
      <c r="I31" s="185"/>
      <c r="J31" s="185"/>
      <c r="K31" s="185" t="s">
        <v>145</v>
      </c>
      <c r="L31" s="185"/>
      <c r="M31" s="186"/>
    </row>
    <row r="32" spans="1:38" ht="15" customHeight="1">
      <c r="C32" s="431"/>
      <c r="D32" s="220"/>
      <c r="E32" s="220"/>
      <c r="F32" s="220"/>
      <c r="G32" s="220"/>
      <c r="H32" s="220"/>
      <c r="I32" s="220"/>
      <c r="J32" s="220"/>
      <c r="K32" s="220" t="s">
        <v>145</v>
      </c>
      <c r="L32" s="220"/>
      <c r="M32" s="220"/>
    </row>
    <row r="33" ht="37.5" customHeight="1"/>
  </sheetData>
  <sheetProtection password="FA9C" sheet="1" objects="1" scenarios="1" formatColumns="0" formatRows="0"/>
  <dataConsolidate/>
  <mergeCells count="44">
    <mergeCell ref="J22:J23"/>
    <mergeCell ref="J18:M18"/>
    <mergeCell ref="G20:H20"/>
    <mergeCell ref="K20:L20"/>
    <mergeCell ref="K19:L19"/>
    <mergeCell ref="G19:H19"/>
    <mergeCell ref="C31:C32"/>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J25:J26"/>
    <mergeCell ref="D28:D30"/>
    <mergeCell ref="E28:E30"/>
    <mergeCell ref="F28:F30"/>
    <mergeCell ref="G28:G29"/>
    <mergeCell ref="H28:H29"/>
    <mergeCell ref="I28:I29"/>
    <mergeCell ref="J28:J2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5 M28">
      <formula1>900</formula1>
    </dataValidation>
    <dataValidation type="list" showInputMessage="1" showErrorMessage="1" errorTitle="Ошибка" error="Выберите значение из списка" prompt="Выберите значение из списка" sqref="I22 I25 I28">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44"/>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1" t="s">
        <v>267</v>
      </c>
      <c r="E5" s="461"/>
      <c r="F5" s="461"/>
      <c r="G5" s="461"/>
      <c r="H5" s="228"/>
    </row>
    <row r="6" spans="3:21" ht="15" customHeight="1">
      <c r="C6" s="71"/>
      <c r="D6" s="462" t="str">
        <f>IF(org=0,"Не определено",org)</f>
        <v>АО "Салехардэнерго"</v>
      </c>
      <c r="E6" s="462"/>
      <c r="F6" s="462"/>
      <c r="G6" s="462"/>
      <c r="H6" s="228"/>
    </row>
    <row r="7" spans="3:21" s="367" customFormat="1">
      <c r="D7" s="353"/>
      <c r="E7" s="312"/>
      <c r="F7" s="312"/>
      <c r="G7" s="312"/>
      <c r="U7" s="245"/>
    </row>
    <row r="8" spans="3:21" s="56" customFormat="1">
      <c r="C8" s="119">
        <v>22</v>
      </c>
      <c r="D8" s="463" t="s">
        <v>247</v>
      </c>
      <c r="E8" s="464"/>
      <c r="F8" s="464"/>
      <c r="G8" s="465"/>
      <c r="U8" s="250"/>
    </row>
    <row r="9" spans="3:21" ht="11.25" customHeight="1">
      <c r="D9" s="466" t="s">
        <v>236</v>
      </c>
      <c r="E9" s="466"/>
      <c r="F9" s="466"/>
      <c r="G9" s="467" t="s">
        <v>237</v>
      </c>
    </row>
    <row r="10" spans="3:21" ht="11.25" customHeight="1">
      <c r="D10" s="376" t="s">
        <v>25</v>
      </c>
      <c r="E10" s="330" t="s">
        <v>261</v>
      </c>
      <c r="F10" s="331" t="s">
        <v>226</v>
      </c>
      <c r="G10" s="468"/>
    </row>
    <row r="11" spans="3:21" ht="12" customHeight="1">
      <c r="D11" s="348" t="s">
        <v>26</v>
      </c>
      <c r="E11" s="332">
        <v>2</v>
      </c>
      <c r="F11" s="333">
        <v>3</v>
      </c>
      <c r="G11" s="334">
        <v>4</v>
      </c>
    </row>
    <row r="12" spans="3:21">
      <c r="D12" s="326">
        <v>1</v>
      </c>
      <c r="E12" s="336" t="s">
        <v>268</v>
      </c>
      <c r="F12" s="362" t="str">
        <f>IF(form_up_date="","",form_up_date)</f>
        <v>01.04.2019</v>
      </c>
      <c r="G12" s="364" t="s">
        <v>269</v>
      </c>
    </row>
    <row r="13" spans="3:21" ht="45">
      <c r="D13" s="326" t="s">
        <v>280</v>
      </c>
      <c r="E13" s="336" t="s">
        <v>270</v>
      </c>
      <c r="F13" s="362" t="s">
        <v>685</v>
      </c>
      <c r="G13" s="337" t="s">
        <v>342</v>
      </c>
    </row>
    <row r="14" spans="3:21" ht="22.5">
      <c r="D14" s="326" t="s">
        <v>281</v>
      </c>
      <c r="E14" s="336" t="s">
        <v>271</v>
      </c>
      <c r="F14" s="362" t="s">
        <v>362</v>
      </c>
      <c r="G14" s="364" t="s">
        <v>272</v>
      </c>
    </row>
    <row r="15" spans="3:21" ht="22.5">
      <c r="D15" s="326" t="s">
        <v>282</v>
      </c>
      <c r="E15" s="336" t="s">
        <v>273</v>
      </c>
      <c r="F15" s="363" t="s">
        <v>274</v>
      </c>
      <c r="G15" s="337"/>
    </row>
    <row r="16" spans="3:21">
      <c r="D16" s="335" t="str">
        <f>D15&amp;".1"</f>
        <v>4.1.1</v>
      </c>
      <c r="E16" s="338" t="s">
        <v>3</v>
      </c>
      <c r="F16" s="362" t="str">
        <f>IF(region_name="","",region_name)</f>
        <v>Ямало-Ненецкий автономный округ</v>
      </c>
      <c r="G16" s="364" t="s">
        <v>275</v>
      </c>
    </row>
    <row r="17" spans="3:21" ht="22.5">
      <c r="D17" s="326" t="s">
        <v>283</v>
      </c>
      <c r="E17" s="339" t="s">
        <v>276</v>
      </c>
      <c r="F17" s="362" t="s">
        <v>678</v>
      </c>
      <c r="G17" s="366" t="s">
        <v>277</v>
      </c>
    </row>
    <row r="18" spans="3:21" ht="56.25">
      <c r="D18" s="326" t="s">
        <v>284</v>
      </c>
      <c r="E18" s="340" t="s">
        <v>278</v>
      </c>
      <c r="F18" s="362" t="s">
        <v>686</v>
      </c>
      <c r="G18" s="347" t="s">
        <v>341</v>
      </c>
    </row>
    <row r="19" spans="3:21" s="367" customFormat="1">
      <c r="D19" s="353"/>
      <c r="E19" s="312"/>
      <c r="F19" s="312"/>
      <c r="G19" s="312"/>
      <c r="U19" s="245"/>
    </row>
    <row r="20" spans="3:21" s="56" customFormat="1">
      <c r="C20" s="119">
        <v>25</v>
      </c>
      <c r="D20" s="463" t="s">
        <v>247</v>
      </c>
      <c r="E20" s="464"/>
      <c r="F20" s="464"/>
      <c r="G20" s="465"/>
      <c r="U20" s="250"/>
    </row>
    <row r="21" spans="3:21" ht="11.25" customHeight="1">
      <c r="D21" s="466" t="s">
        <v>236</v>
      </c>
      <c r="E21" s="466"/>
      <c r="F21" s="466"/>
      <c r="G21" s="467" t="s">
        <v>237</v>
      </c>
    </row>
    <row r="22" spans="3:21" ht="11.25" customHeight="1">
      <c r="D22" s="376" t="s">
        <v>25</v>
      </c>
      <c r="E22" s="330" t="s">
        <v>261</v>
      </c>
      <c r="F22" s="331" t="s">
        <v>226</v>
      </c>
      <c r="G22" s="468"/>
    </row>
    <row r="23" spans="3:21" ht="12" customHeight="1">
      <c r="D23" s="348" t="s">
        <v>26</v>
      </c>
      <c r="E23" s="332">
        <v>2</v>
      </c>
      <c r="F23" s="333">
        <v>3</v>
      </c>
      <c r="G23" s="334">
        <v>4</v>
      </c>
    </row>
    <row r="24" spans="3:21">
      <c r="D24" s="326">
        <v>1</v>
      </c>
      <c r="E24" s="336" t="s">
        <v>268</v>
      </c>
      <c r="F24" s="362" t="str">
        <f>IF(form_up_date="","",form_up_date)</f>
        <v>01.04.2019</v>
      </c>
      <c r="G24" s="364" t="s">
        <v>269</v>
      </c>
    </row>
    <row r="25" spans="3:21" ht="45">
      <c r="D25" s="326" t="s">
        <v>280</v>
      </c>
      <c r="E25" s="336" t="s">
        <v>270</v>
      </c>
      <c r="F25" s="362" t="s">
        <v>685</v>
      </c>
      <c r="G25" s="337" t="s">
        <v>342</v>
      </c>
    </row>
    <row r="26" spans="3:21" ht="22.5">
      <c r="D26" s="326" t="s">
        <v>281</v>
      </c>
      <c r="E26" s="336" t="s">
        <v>271</v>
      </c>
      <c r="F26" s="362" t="s">
        <v>364</v>
      </c>
      <c r="G26" s="364" t="s">
        <v>272</v>
      </c>
    </row>
    <row r="27" spans="3:21" ht="22.5">
      <c r="D27" s="326" t="s">
        <v>282</v>
      </c>
      <c r="E27" s="336" t="s">
        <v>273</v>
      </c>
      <c r="F27" s="363" t="s">
        <v>274</v>
      </c>
      <c r="G27" s="337"/>
    </row>
    <row r="28" spans="3:21">
      <c r="D28" s="335" t="str">
        <f>D27&amp;".1"</f>
        <v>4.1.1</v>
      </c>
      <c r="E28" s="338" t="s">
        <v>3</v>
      </c>
      <c r="F28" s="362" t="str">
        <f>IF(region_name="","",region_name)</f>
        <v>Ямало-Ненецкий автономный округ</v>
      </c>
      <c r="G28" s="364" t="s">
        <v>275</v>
      </c>
    </row>
    <row r="29" spans="3:21" ht="22.5">
      <c r="D29" s="326" t="s">
        <v>283</v>
      </c>
      <c r="E29" s="339" t="s">
        <v>276</v>
      </c>
      <c r="F29" s="362" t="s">
        <v>678</v>
      </c>
      <c r="G29" s="366" t="s">
        <v>277</v>
      </c>
    </row>
    <row r="30" spans="3:21" ht="56.25">
      <c r="D30" s="326" t="s">
        <v>284</v>
      </c>
      <c r="E30" s="340" t="s">
        <v>278</v>
      </c>
      <c r="F30" s="362" t="s">
        <v>686</v>
      </c>
      <c r="G30" s="347" t="s">
        <v>341</v>
      </c>
    </row>
    <row r="31" spans="3:21" s="367" customFormat="1">
      <c r="D31" s="353"/>
      <c r="E31" s="312"/>
      <c r="F31" s="312"/>
      <c r="G31" s="312"/>
      <c r="U31" s="245"/>
    </row>
    <row r="32" spans="3:21" s="56" customFormat="1">
      <c r="C32" s="119">
        <v>28</v>
      </c>
      <c r="D32" s="463" t="s">
        <v>247</v>
      </c>
      <c r="E32" s="464"/>
      <c r="F32" s="464"/>
      <c r="G32" s="465"/>
      <c r="U32" s="250"/>
    </row>
    <row r="33" spans="4:7" ht="11.25" customHeight="1">
      <c r="D33" s="466" t="s">
        <v>236</v>
      </c>
      <c r="E33" s="466"/>
      <c r="F33" s="466"/>
      <c r="G33" s="467" t="s">
        <v>237</v>
      </c>
    </row>
    <row r="34" spans="4:7" ht="11.25" customHeight="1">
      <c r="D34" s="376" t="s">
        <v>25</v>
      </c>
      <c r="E34" s="330" t="s">
        <v>261</v>
      </c>
      <c r="F34" s="331" t="s">
        <v>226</v>
      </c>
      <c r="G34" s="468"/>
    </row>
    <row r="35" spans="4:7" ht="12" customHeight="1">
      <c r="D35" s="348" t="s">
        <v>26</v>
      </c>
      <c r="E35" s="332">
        <v>2</v>
      </c>
      <c r="F35" s="333">
        <v>3</v>
      </c>
      <c r="G35" s="334">
        <v>4</v>
      </c>
    </row>
    <row r="36" spans="4:7">
      <c r="D36" s="326">
        <v>1</v>
      </c>
      <c r="E36" s="336" t="s">
        <v>268</v>
      </c>
      <c r="F36" s="362" t="str">
        <f>IF(form_up_date="","",form_up_date)</f>
        <v>01.04.2019</v>
      </c>
      <c r="G36" s="364" t="s">
        <v>269</v>
      </c>
    </row>
    <row r="37" spans="4:7" ht="45">
      <c r="D37" s="326" t="s">
        <v>280</v>
      </c>
      <c r="E37" s="336" t="s">
        <v>270</v>
      </c>
      <c r="F37" s="362" t="s">
        <v>685</v>
      </c>
      <c r="G37" s="337" t="s">
        <v>342</v>
      </c>
    </row>
    <row r="38" spans="4:7" ht="22.5">
      <c r="D38" s="326" t="s">
        <v>281</v>
      </c>
      <c r="E38" s="336" t="s">
        <v>271</v>
      </c>
      <c r="F38" s="362" t="s">
        <v>368</v>
      </c>
      <c r="G38" s="364" t="s">
        <v>272</v>
      </c>
    </row>
    <row r="39" spans="4:7" ht="22.5">
      <c r="D39" s="326" t="s">
        <v>282</v>
      </c>
      <c r="E39" s="336" t="s">
        <v>273</v>
      </c>
      <c r="F39" s="363" t="s">
        <v>274</v>
      </c>
      <c r="G39" s="337"/>
    </row>
    <row r="40" spans="4:7">
      <c r="D40" s="335" t="str">
        <f>D39&amp;".1"</f>
        <v>4.1.1</v>
      </c>
      <c r="E40" s="338" t="s">
        <v>3</v>
      </c>
      <c r="F40" s="362" t="str">
        <f>IF(region_name="","",region_name)</f>
        <v>Ямало-Ненецкий автономный округ</v>
      </c>
      <c r="G40" s="364" t="s">
        <v>275</v>
      </c>
    </row>
    <row r="41" spans="4:7" ht="22.5">
      <c r="D41" s="326" t="s">
        <v>283</v>
      </c>
      <c r="E41" s="339" t="s">
        <v>276</v>
      </c>
      <c r="F41" s="362" t="s">
        <v>678</v>
      </c>
      <c r="G41" s="366" t="s">
        <v>277</v>
      </c>
    </row>
    <row r="42" spans="4:7" ht="56.25">
      <c r="D42" s="326" t="s">
        <v>284</v>
      </c>
      <c r="E42" s="340" t="s">
        <v>278</v>
      </c>
      <c r="F42" s="362" t="s">
        <v>686</v>
      </c>
      <c r="G42" s="347" t="s">
        <v>341</v>
      </c>
    </row>
    <row r="43" spans="4:7">
      <c r="D43" s="341"/>
      <c r="E43" s="342"/>
      <c r="F43" s="343"/>
      <c r="G43" s="344"/>
    </row>
    <row r="44" spans="4:7">
      <c r="D44" s="345"/>
      <c r="E44" s="460" t="s">
        <v>279</v>
      </c>
      <c r="F44" s="460"/>
      <c r="G44" s="346"/>
    </row>
  </sheetData>
  <sheetProtection password="FA9C" sheet="1" objects="1" scenarios="1" formatColumns="0" formatRows="0"/>
  <mergeCells count="12">
    <mergeCell ref="E44:F44"/>
    <mergeCell ref="D5:G5"/>
    <mergeCell ref="D6:G6"/>
    <mergeCell ref="D8:G8"/>
    <mergeCell ref="D9:F9"/>
    <mergeCell ref="G9:G10"/>
    <mergeCell ref="D20:G20"/>
    <mergeCell ref="D21:F21"/>
    <mergeCell ref="G21:G22"/>
    <mergeCell ref="D32:G32"/>
    <mergeCell ref="D33:F33"/>
    <mergeCell ref="G33:G34"/>
  </mergeCells>
  <dataValidations count="1">
    <dataValidation type="textLength" operator="lessThanOrEqual" allowBlank="1" showInputMessage="1" showErrorMessage="1" errorTitle="Ошибка" error="Допускается ввод не более 900 символов!" sqref="G43:G44">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T18"/>
  <sheetViews>
    <sheetView showGridLines="0" tabSelected="1" topLeftCell="C4" zoomScaleNormal="100" workbookViewId="0">
      <selection activeCell="I18" sqref="I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9" width="40.7109375" style="18" customWidth="1"/>
    <col min="10" max="10" width="93.42578125" style="179" customWidth="1"/>
    <col min="11" max="19" width="10.5703125" style="18"/>
    <col min="20" max="20" width="10.5703125" style="238"/>
    <col min="21" max="16384" width="10.5703125" style="18"/>
  </cols>
  <sheetData>
    <row r="1" spans="1:20" s="179" customFormat="1" ht="15" hidden="1" customHeight="1">
      <c r="C1" s="226"/>
      <c r="G1" s="179">
        <v>4</v>
      </c>
      <c r="H1" s="179">
        <v>5</v>
      </c>
      <c r="I1" s="179">
        <v>6</v>
      </c>
      <c r="T1" s="239"/>
    </row>
    <row r="2" spans="1:20" ht="67.5" hidden="1">
      <c r="D2" s="326"/>
      <c r="E2" s="360"/>
      <c r="F2" s="328" t="s">
        <v>74</v>
      </c>
      <c r="G2" s="327"/>
      <c r="H2" s="327"/>
      <c r="I2" s="327"/>
      <c r="J2" s="319" t="s">
        <v>266</v>
      </c>
    </row>
    <row r="3" spans="1:20" s="179" customFormat="1" ht="15" hidden="1" customHeight="1">
      <c r="C3" s="226"/>
      <c r="T3" s="239"/>
    </row>
    <row r="4" spans="1:20" ht="11.25" customHeight="1">
      <c r="C4" s="71"/>
      <c r="D4" s="72"/>
      <c r="E4" s="72"/>
      <c r="F4" s="72"/>
      <c r="G4" s="72"/>
      <c r="H4" s="72"/>
      <c r="I4" s="72"/>
    </row>
    <row r="5" spans="1:20" ht="36.75" customHeight="1">
      <c r="C5" s="71"/>
      <c r="D5" s="46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1"/>
      <c r="F5" s="461"/>
      <c r="G5" s="461"/>
      <c r="H5" s="383"/>
      <c r="I5" s="383"/>
      <c r="J5" s="228"/>
    </row>
    <row r="6" spans="1:20" ht="15" customHeight="1">
      <c r="C6" s="71"/>
      <c r="D6" s="462" t="str">
        <f>IF(org=0,"Не определено",org)</f>
        <v>АО "Салехардэнерго"</v>
      </c>
      <c r="E6" s="462"/>
      <c r="F6" s="462"/>
      <c r="G6" s="462"/>
      <c r="H6" s="383"/>
      <c r="I6" s="383"/>
      <c r="J6" s="228"/>
    </row>
    <row r="7" spans="1:20" ht="11.25" customHeight="1">
      <c r="C7" s="71"/>
      <c r="D7" s="72"/>
      <c r="E7" s="72"/>
      <c r="F7" s="72"/>
      <c r="G7" s="228">
        <v>22</v>
      </c>
      <c r="H7" s="228">
        <v>25</v>
      </c>
      <c r="I7" s="228">
        <v>28</v>
      </c>
    </row>
    <row r="8" spans="1:20" ht="123.75">
      <c r="C8" s="71"/>
      <c r="D8" s="416" t="s">
        <v>25</v>
      </c>
      <c r="E8" s="470" t="s">
        <v>261</v>
      </c>
      <c r="F8" s="470" t="s">
        <v>160</v>
      </c>
      <c r="G8" s="321" t="s">
        <v>682</v>
      </c>
      <c r="H8" s="321" t="s">
        <v>683</v>
      </c>
      <c r="I8" s="321" t="s">
        <v>684</v>
      </c>
      <c r="J8" s="469" t="s">
        <v>237</v>
      </c>
    </row>
    <row r="9" spans="1:20" ht="21" customHeight="1">
      <c r="C9" s="71"/>
      <c r="D9" s="416"/>
      <c r="E9" s="470"/>
      <c r="F9" s="470"/>
      <c r="G9" s="322" t="s">
        <v>226</v>
      </c>
      <c r="H9" s="322" t="s">
        <v>226</v>
      </c>
      <c r="I9" s="322" t="s">
        <v>226</v>
      </c>
      <c r="J9" s="466"/>
    </row>
    <row r="10" spans="1:20" ht="11.25" hidden="1" customHeight="1">
      <c r="C10" s="71"/>
      <c r="D10" s="74" t="s">
        <v>26</v>
      </c>
      <c r="E10" s="74" t="s">
        <v>0</v>
      </c>
      <c r="F10" s="74" t="s">
        <v>1</v>
      </c>
      <c r="G10" s="227" t="str">
        <f>G1&amp;".1"</f>
        <v>4.1</v>
      </c>
      <c r="H10" s="227" t="str">
        <f>H1&amp;".1"</f>
        <v>5.1</v>
      </c>
      <c r="I10" s="227" t="str">
        <f>I1&amp;".1"</f>
        <v>6.1</v>
      </c>
      <c r="J10" s="319"/>
    </row>
    <row r="11" spans="1:20" ht="22.5">
      <c r="A11" s="18"/>
      <c r="C11" s="39"/>
      <c r="D11" s="173">
        <v>1</v>
      </c>
      <c r="E11" s="224" t="s">
        <v>161</v>
      </c>
      <c r="F11" s="173" t="s">
        <v>258</v>
      </c>
      <c r="G11" s="323">
        <v>0</v>
      </c>
      <c r="H11" s="323">
        <v>0</v>
      </c>
      <c r="I11" s="323">
        <v>16</v>
      </c>
      <c r="J11" s="319" t="s">
        <v>262</v>
      </c>
    </row>
    <row r="12" spans="1:20" ht="22.5">
      <c r="A12" s="18"/>
      <c r="C12" s="39"/>
      <c r="D12" s="173">
        <v>2</v>
      </c>
      <c r="E12" s="225" t="s">
        <v>162</v>
      </c>
      <c r="F12" s="258" t="s">
        <v>258</v>
      </c>
      <c r="G12" s="323">
        <v>0</v>
      </c>
      <c r="H12" s="323">
        <v>0</v>
      </c>
      <c r="I12" s="323">
        <v>11</v>
      </c>
      <c r="J12" s="319" t="s">
        <v>263</v>
      </c>
    </row>
    <row r="13" spans="1:20" ht="22.5">
      <c r="A13" s="18"/>
      <c r="C13" s="39"/>
      <c r="D13" s="173">
        <v>3</v>
      </c>
      <c r="E13" s="225" t="s">
        <v>172</v>
      </c>
      <c r="F13" s="258" t="s">
        <v>258</v>
      </c>
      <c r="G13" s="323">
        <v>0</v>
      </c>
      <c r="H13" s="323">
        <v>0</v>
      </c>
      <c r="I13" s="323">
        <v>0</v>
      </c>
      <c r="J13" s="319" t="s">
        <v>264</v>
      </c>
    </row>
    <row r="14" spans="1:20" ht="45">
      <c r="A14" s="18"/>
      <c r="C14" s="39"/>
      <c r="D14" s="258">
        <v>4</v>
      </c>
      <c r="E14" s="260" t="s">
        <v>257</v>
      </c>
      <c r="F14" s="258" t="s">
        <v>274</v>
      </c>
      <c r="G14" s="356"/>
      <c r="H14" s="356"/>
      <c r="I14" s="356"/>
      <c r="J14" s="319" t="s">
        <v>265</v>
      </c>
    </row>
    <row r="15" spans="1:20" ht="90">
      <c r="A15" s="18"/>
      <c r="C15" s="39"/>
      <c r="D15" s="258">
        <v>5</v>
      </c>
      <c r="E15" s="260" t="s">
        <v>259</v>
      </c>
      <c r="F15" s="258" t="s">
        <v>74</v>
      </c>
      <c r="G15" s="324">
        <f>SUM(G16:G18)</f>
        <v>0</v>
      </c>
      <c r="H15" s="324">
        <f>SUM(H16:H18)</f>
        <v>0</v>
      </c>
      <c r="I15" s="324">
        <f>SUM(I16:I18)</f>
        <v>8.8140000000000001</v>
      </c>
      <c r="J15" s="319" t="s">
        <v>349</v>
      </c>
    </row>
    <row r="16" spans="1:20" ht="15" hidden="1" customHeight="1">
      <c r="D16" s="72" t="s">
        <v>260</v>
      </c>
      <c r="E16" s="223"/>
      <c r="F16" s="72"/>
      <c r="G16" s="72"/>
      <c r="H16" s="72"/>
      <c r="I16" s="72"/>
    </row>
    <row r="17" spans="1:20" ht="67.5">
      <c r="C17" s="154"/>
      <c r="D17" s="326" t="s">
        <v>292</v>
      </c>
      <c r="E17" s="359" t="s">
        <v>687</v>
      </c>
      <c r="F17" s="357" t="s">
        <v>74</v>
      </c>
      <c r="G17" s="327"/>
      <c r="H17" s="327"/>
      <c r="I17" s="327">
        <v>8.8140000000000001</v>
      </c>
      <c r="J17" s="319" t="s">
        <v>266</v>
      </c>
    </row>
    <row r="18" spans="1:20" ht="11.25">
      <c r="A18" s="18"/>
      <c r="C18" s="18"/>
      <c r="D18" s="277"/>
      <c r="E18" s="181" t="s">
        <v>208</v>
      </c>
      <c r="F18" s="320"/>
      <c r="G18" s="320"/>
      <c r="H18" s="320"/>
      <c r="I18" s="320"/>
      <c r="J18" s="325"/>
      <c r="T18" s="18"/>
    </row>
  </sheetData>
  <sheetProtection password="FA9C" sheet="1" objects="1" scenarios="1" formatColumns="0" formatRows="0"/>
  <mergeCells count="6">
    <mergeCell ref="J8:J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I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I13">
      <formula1>0</formula1>
      <formula2>9.99999999999999E+23</formula2>
    </dataValidation>
    <dataValidation type="decimal" allowBlank="1" showErrorMessage="1" errorTitle="Ошибка" error="Допускается ввод только неотрицательных чисел!" sqref="G2:I2 G17:I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election activeCell="E13" sqref="E13"/>
    </sheetView>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1" t="s">
        <v>163</v>
      </c>
      <c r="E7" s="471"/>
      <c r="U7" s="247"/>
    </row>
    <row r="8" spans="3:21" s="78" customFormat="1" ht="15" customHeight="1">
      <c r="C8" s="79"/>
      <c r="D8" s="472" t="str">
        <f>IF(org=0,"Не определено",org)</f>
        <v>АО "Салехардэнерго"</v>
      </c>
      <c r="E8" s="472"/>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c r="C13" s="82"/>
      <c r="D13" s="81">
        <v>1</v>
      </c>
      <c r="E13" s="51" t="s">
        <v>688</v>
      </c>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6" t="s">
        <v>235</v>
      </c>
      <c r="E5" s="476"/>
      <c r="F5" s="476"/>
      <c r="G5" s="476"/>
      <c r="H5" s="476"/>
      <c r="I5" s="476"/>
      <c r="J5" s="476"/>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7" t="s">
        <v>236</v>
      </c>
      <c r="E8" s="477"/>
      <c r="F8" s="477"/>
      <c r="G8" s="477"/>
      <c r="H8" s="477"/>
      <c r="I8" s="477"/>
      <c r="J8" s="477"/>
      <c r="K8" s="477" t="s">
        <v>237</v>
      </c>
    </row>
    <row r="9" spans="1:14" s="288" customFormat="1">
      <c r="A9" s="284"/>
      <c r="B9" s="285"/>
      <c r="C9" s="286"/>
      <c r="D9" s="477" t="s">
        <v>25</v>
      </c>
      <c r="E9" s="477" t="s">
        <v>238</v>
      </c>
      <c r="F9" s="477"/>
      <c r="G9" s="477" t="s">
        <v>239</v>
      </c>
      <c r="H9" s="477"/>
      <c r="I9" s="477"/>
      <c r="J9" s="477"/>
      <c r="K9" s="477"/>
    </row>
    <row r="10" spans="1:14" s="288" customFormat="1" ht="22.5">
      <c r="A10" s="284"/>
      <c r="B10" s="285"/>
      <c r="C10" s="286"/>
      <c r="D10" s="477"/>
      <c r="E10" s="256" t="s">
        <v>240</v>
      </c>
      <c r="F10" s="256" t="s">
        <v>149</v>
      </c>
      <c r="G10" s="256" t="s">
        <v>149</v>
      </c>
      <c r="H10" s="256" t="s">
        <v>240</v>
      </c>
      <c r="I10" s="256" t="s">
        <v>241</v>
      </c>
      <c r="J10" s="256" t="s">
        <v>242</v>
      </c>
      <c r="K10" s="477"/>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3"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4"/>
    </row>
    <row r="14" spans="1:14" ht="3" customHeight="1">
      <c r="A14" s="265"/>
      <c r="B14" s="265"/>
      <c r="C14" s="265"/>
    </row>
    <row r="15" spans="1:14" ht="27.75" customHeight="1">
      <c r="E15" s="475" t="s">
        <v>244</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8" t="s">
        <v>6</v>
      </c>
      <c r="E7" s="478"/>
      <c r="L7" s="247"/>
    </row>
    <row r="8" spans="3:12" s="78" customFormat="1" ht="15" customHeight="1">
      <c r="C8" s="86"/>
      <c r="D8" s="472" t="str">
        <f>IF(org=0,"Не определено",org)</f>
        <v>АО "Салехардэнерго"</v>
      </c>
      <c r="E8" s="472"/>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election activeCell="B5" sqref="B5"/>
    </sheetView>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9" t="s">
        <v>7</v>
      </c>
      <c r="C2" s="479"/>
      <c r="D2" s="479"/>
      <c r="E2" s="479"/>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80" t="s">
        <v>246</v>
      </c>
      <c r="T1" s="480"/>
    </row>
    <row r="2" spans="1:20" ht="25.5">
      <c r="A2" s="358"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8"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8" t="s">
        <v>293</v>
      </c>
      <c r="C4" s="23">
        <v>2015</v>
      </c>
      <c r="E4" s="24" t="s">
        <v>36</v>
      </c>
      <c r="F4" s="24" t="s">
        <v>59</v>
      </c>
      <c r="H4" s="24" t="s">
        <v>72</v>
      </c>
      <c r="I4" s="26"/>
      <c r="J4" s="60">
        <v>104</v>
      </c>
      <c r="K4" s="22" t="s">
        <v>54</v>
      </c>
      <c r="L4" s="58" t="s">
        <v>340</v>
      </c>
      <c r="M4" s="31"/>
    </row>
    <row r="5" spans="1:20" ht="25.5">
      <c r="A5" s="358" t="s">
        <v>222</v>
      </c>
      <c r="C5" s="23">
        <v>2016</v>
      </c>
      <c r="E5" s="24" t="s">
        <v>37</v>
      </c>
      <c r="F5" s="24" t="s">
        <v>60</v>
      </c>
      <c r="K5" s="22" t="s">
        <v>55</v>
      </c>
      <c r="L5" s="58"/>
      <c r="M5" s="31"/>
    </row>
    <row r="6" spans="1:20">
      <c r="A6" s="358" t="s">
        <v>209</v>
      </c>
      <c r="C6" s="23">
        <v>2017</v>
      </c>
      <c r="E6" s="24" t="s">
        <v>38</v>
      </c>
      <c r="F6" s="26"/>
      <c r="K6" s="61"/>
      <c r="L6" s="61"/>
    </row>
    <row r="7" spans="1:20" ht="12.75">
      <c r="A7" s="358" t="s">
        <v>294</v>
      </c>
      <c r="C7" s="23">
        <v>2018</v>
      </c>
      <c r="E7" s="24" t="s">
        <v>39</v>
      </c>
      <c r="F7" s="26"/>
      <c r="K7" s="68"/>
      <c r="L7" s="61"/>
    </row>
    <row r="8" spans="1:20">
      <c r="A8" s="358" t="s">
        <v>295</v>
      </c>
      <c r="C8" s="23">
        <v>2019</v>
      </c>
      <c r="E8" s="24" t="s">
        <v>40</v>
      </c>
      <c r="F8" s="26"/>
      <c r="K8" s="69" t="s">
        <v>128</v>
      </c>
    </row>
    <row r="9" spans="1:20">
      <c r="A9" s="358" t="s">
        <v>179</v>
      </c>
      <c r="C9" s="23">
        <v>2020</v>
      </c>
      <c r="E9" s="24" t="s">
        <v>41</v>
      </c>
      <c r="F9" s="26"/>
      <c r="K9" s="67"/>
    </row>
    <row r="10" spans="1:20" ht="12.75">
      <c r="A10" s="358" t="s">
        <v>296</v>
      </c>
      <c r="E10" s="24" t="s">
        <v>42</v>
      </c>
      <c r="F10" s="26"/>
      <c r="K10" s="68"/>
    </row>
    <row r="11" spans="1:20">
      <c r="A11" s="358" t="s">
        <v>297</v>
      </c>
      <c r="E11" s="24" t="s">
        <v>43</v>
      </c>
      <c r="F11" s="26"/>
      <c r="K11" s="70"/>
    </row>
    <row r="12" spans="1:20">
      <c r="A12" s="358" t="s">
        <v>298</v>
      </c>
      <c r="E12" s="24" t="s">
        <v>44</v>
      </c>
      <c r="F12" s="26"/>
    </row>
    <row r="13" spans="1:20">
      <c r="A13" s="358" t="s">
        <v>299</v>
      </c>
      <c r="E13" s="24" t="s">
        <v>45</v>
      </c>
      <c r="F13" s="26"/>
    </row>
    <row r="14" spans="1:20">
      <c r="A14" s="358" t="s">
        <v>300</v>
      </c>
    </row>
    <row r="15" spans="1:20">
      <c r="A15" s="358" t="s">
        <v>218</v>
      </c>
    </row>
    <row r="16" spans="1:20">
      <c r="A16" s="358" t="s">
        <v>210</v>
      </c>
      <c r="C16" s="146"/>
      <c r="D16" s="139"/>
      <c r="E16" s="139"/>
      <c r="G16" s="217" t="s">
        <v>168</v>
      </c>
    </row>
    <row r="17" spans="1:7">
      <c r="A17" s="358" t="s">
        <v>301</v>
      </c>
      <c r="C17" s="140" t="s">
        <v>132</v>
      </c>
      <c r="D17" s="141" t="str">
        <f>IF(f_year = "","", IF(LEN(f_quart)=0,"",IF(f_quart="I квартал", "01.01."&amp;f_year,IF(f_quart="II квартал","01.04."&amp;f_year,(IF(f_quart="III квартал", "01.07."&amp;f_year,"01.10."&amp;f_year)))) ))</f>
        <v>01.01.2019</v>
      </c>
      <c r="E17" s="141" t="str">
        <f>IF(f_year = "","", IF(LEN(f_quart)=0,"",IF(f_quart="I квартал", "31.03."&amp; f_year,IF(f_quart="II квартал","30.06."&amp; f_year,(IF(f_quart="III квартал", "30.09."&amp; f_year,"31.12."&amp; f_year)))) ))</f>
        <v>31.03.2019</v>
      </c>
      <c r="G17" s="218" t="s">
        <v>694</v>
      </c>
    </row>
    <row r="18" spans="1:7">
      <c r="A18" s="358" t="s">
        <v>302</v>
      </c>
      <c r="C18" s="142"/>
      <c r="D18" s="143"/>
      <c r="E18" s="143"/>
      <c r="G18" s="146"/>
    </row>
    <row r="19" spans="1:7" ht="22.5">
      <c r="A19" s="358" t="s">
        <v>303</v>
      </c>
      <c r="C19" s="146"/>
      <c r="D19" s="139"/>
      <c r="E19" s="139"/>
      <c r="G19" s="217" t="s">
        <v>171</v>
      </c>
    </row>
    <row r="20" spans="1:7" ht="22.5">
      <c r="A20" s="358" t="s">
        <v>180</v>
      </c>
      <c r="C20" s="144" t="s">
        <v>133</v>
      </c>
      <c r="D20" s="145"/>
      <c r="E20" s="145"/>
      <c r="G20" s="69" t="b">
        <v>1</v>
      </c>
    </row>
    <row r="21" spans="1:7">
      <c r="A21" s="358" t="s">
        <v>181</v>
      </c>
    </row>
    <row r="22" spans="1:7">
      <c r="A22" s="358" t="s">
        <v>182</v>
      </c>
    </row>
    <row r="23" spans="1:7">
      <c r="A23" s="358" t="s">
        <v>304</v>
      </c>
    </row>
    <row r="24" spans="1:7">
      <c r="A24" s="358" t="s">
        <v>305</v>
      </c>
    </row>
    <row r="25" spans="1:7">
      <c r="A25" s="358" t="s">
        <v>183</v>
      </c>
    </row>
    <row r="26" spans="1:7">
      <c r="A26" s="358" t="s">
        <v>306</v>
      </c>
    </row>
    <row r="27" spans="1:7">
      <c r="A27" s="358" t="s">
        <v>184</v>
      </c>
    </row>
    <row r="28" spans="1:7">
      <c r="A28" s="358" t="s">
        <v>219</v>
      </c>
    </row>
    <row r="29" spans="1:7">
      <c r="A29" s="358" t="s">
        <v>211</v>
      </c>
    </row>
    <row r="30" spans="1:7">
      <c r="A30" s="358" t="s">
        <v>307</v>
      </c>
    </row>
    <row r="31" spans="1:7">
      <c r="A31" s="358" t="s">
        <v>308</v>
      </c>
    </row>
    <row r="32" spans="1:7">
      <c r="A32" s="358" t="s">
        <v>185</v>
      </c>
    </row>
    <row r="33" spans="1:1">
      <c r="A33" s="358" t="s">
        <v>309</v>
      </c>
    </row>
    <row r="34" spans="1:1">
      <c r="A34" s="358" t="s">
        <v>310</v>
      </c>
    </row>
    <row r="35" spans="1:1">
      <c r="A35" s="358" t="s">
        <v>311</v>
      </c>
    </row>
    <row r="36" spans="1:1">
      <c r="A36" s="358" t="s">
        <v>312</v>
      </c>
    </row>
    <row r="37" spans="1:1">
      <c r="A37" s="358" t="s">
        <v>313</v>
      </c>
    </row>
    <row r="38" spans="1:1">
      <c r="A38" s="358" t="s">
        <v>212</v>
      </c>
    </row>
    <row r="39" spans="1:1">
      <c r="A39" s="358" t="s">
        <v>314</v>
      </c>
    </row>
    <row r="40" spans="1:1">
      <c r="A40" s="358" t="s">
        <v>186</v>
      </c>
    </row>
    <row r="41" spans="1:1">
      <c r="A41" s="358" t="s">
        <v>187</v>
      </c>
    </row>
    <row r="42" spans="1:1">
      <c r="A42" s="358" t="s">
        <v>188</v>
      </c>
    </row>
    <row r="43" spans="1:1">
      <c r="A43" s="358" t="s">
        <v>315</v>
      </c>
    </row>
    <row r="44" spans="1:1">
      <c r="A44" s="358" t="s">
        <v>316</v>
      </c>
    </row>
    <row r="45" spans="1:1">
      <c r="A45" s="358" t="s">
        <v>213</v>
      </c>
    </row>
    <row r="46" spans="1:1">
      <c r="A46" s="358" t="s">
        <v>317</v>
      </c>
    </row>
    <row r="47" spans="1:1">
      <c r="A47" s="358" t="s">
        <v>318</v>
      </c>
    </row>
    <row r="48" spans="1:1">
      <c r="A48" s="358" t="s">
        <v>319</v>
      </c>
    </row>
    <row r="49" spans="1:1">
      <c r="A49" s="358" t="s">
        <v>320</v>
      </c>
    </row>
    <row r="50" spans="1:1">
      <c r="A50" s="358" t="s">
        <v>189</v>
      </c>
    </row>
    <row r="51" spans="1:1">
      <c r="A51" s="358" t="s">
        <v>190</v>
      </c>
    </row>
    <row r="52" spans="1:1">
      <c r="A52" s="358" t="s">
        <v>220</v>
      </c>
    </row>
    <row r="53" spans="1:1">
      <c r="A53" s="358" t="s">
        <v>321</v>
      </c>
    </row>
    <row r="54" spans="1:1">
      <c r="A54" s="358" t="s">
        <v>223</v>
      </c>
    </row>
    <row r="55" spans="1:1">
      <c r="A55" s="358" t="s">
        <v>191</v>
      </c>
    </row>
    <row r="56" spans="1:1">
      <c r="A56" s="358" t="s">
        <v>322</v>
      </c>
    </row>
    <row r="57" spans="1:1">
      <c r="A57" s="358" t="s">
        <v>192</v>
      </c>
    </row>
    <row r="58" spans="1:1">
      <c r="A58" s="358" t="s">
        <v>323</v>
      </c>
    </row>
    <row r="59" spans="1:1">
      <c r="A59" s="358" t="s">
        <v>324</v>
      </c>
    </row>
    <row r="60" spans="1:1">
      <c r="A60" s="358" t="s">
        <v>325</v>
      </c>
    </row>
    <row r="61" spans="1:1">
      <c r="A61" s="358" t="s">
        <v>326</v>
      </c>
    </row>
    <row r="62" spans="1:1">
      <c r="A62" s="358" t="s">
        <v>214</v>
      </c>
    </row>
    <row r="63" spans="1:1">
      <c r="A63" s="358" t="s">
        <v>327</v>
      </c>
    </row>
    <row r="64" spans="1:1">
      <c r="A64" s="358" t="s">
        <v>328</v>
      </c>
    </row>
    <row r="65" spans="1:1">
      <c r="A65" s="358" t="s">
        <v>224</v>
      </c>
    </row>
    <row r="66" spans="1:1">
      <c r="A66" s="358" t="s">
        <v>215</v>
      </c>
    </row>
    <row r="67" spans="1:1">
      <c r="A67" s="358" t="s">
        <v>193</v>
      </c>
    </row>
    <row r="68" spans="1:1">
      <c r="A68" s="358" t="s">
        <v>329</v>
      </c>
    </row>
    <row r="69" spans="1:1">
      <c r="A69" s="358" t="s">
        <v>330</v>
      </c>
    </row>
    <row r="70" spans="1:1">
      <c r="A70" s="358" t="s">
        <v>331</v>
      </c>
    </row>
    <row r="71" spans="1:1">
      <c r="A71" s="358" t="s">
        <v>332</v>
      </c>
    </row>
    <row r="72" spans="1:1">
      <c r="A72" s="358" t="s">
        <v>194</v>
      </c>
    </row>
    <row r="73" spans="1:1">
      <c r="A73" s="358" t="s">
        <v>333</v>
      </c>
    </row>
    <row r="74" spans="1:1">
      <c r="A74" s="358" t="s">
        <v>195</v>
      </c>
    </row>
    <row r="75" spans="1:1">
      <c r="A75" s="358" t="s">
        <v>196</v>
      </c>
    </row>
    <row r="76" spans="1:1">
      <c r="A76" s="358" t="s">
        <v>197</v>
      </c>
    </row>
    <row r="77" spans="1:1">
      <c r="A77" s="358" t="s">
        <v>198</v>
      </c>
    </row>
    <row r="78" spans="1:1">
      <c r="A78" s="358" t="s">
        <v>216</v>
      </c>
    </row>
    <row r="79" spans="1:1">
      <c r="A79" s="358" t="s">
        <v>221</v>
      </c>
    </row>
    <row r="80" spans="1:1">
      <c r="A80" s="358" t="s">
        <v>199</v>
      </c>
    </row>
    <row r="81" spans="1:1">
      <c r="A81" s="358" t="s">
        <v>200</v>
      </c>
    </row>
    <row r="82" spans="1:1">
      <c r="A82" s="358" t="s">
        <v>225</v>
      </c>
    </row>
    <row r="83" spans="1:1">
      <c r="A83" s="358" t="s">
        <v>334</v>
      </c>
    </row>
    <row r="84" spans="1:1">
      <c r="A84" s="358" t="s">
        <v>217</v>
      </c>
    </row>
    <row r="85" spans="1:1">
      <c r="A85" s="358" t="s">
        <v>335</v>
      </c>
    </row>
    <row r="86" spans="1:1">
      <c r="A86" s="358" t="s">
        <v>336</v>
      </c>
    </row>
    <row r="87" spans="1:1">
      <c r="A87" s="358"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20"/>
  <sheetViews>
    <sheetView showGridLines="0" zoomScaleNormal="100" workbookViewId="0"/>
  </sheetViews>
  <sheetFormatPr defaultRowHeight="12.75"/>
  <cols>
    <col min="1" max="16384" width="9.140625" style="148"/>
  </cols>
  <sheetData>
    <row r="2" spans="1:1">
      <c r="A2" s="361">
        <f>IF(Дифференциация!$E$22="",1,0)</f>
        <v>0</v>
      </c>
    </row>
    <row r="3" spans="1:1">
      <c r="A3" s="361">
        <f>IF(Территории!$E$12="",1,0)</f>
        <v>0</v>
      </c>
    </row>
    <row r="4" spans="1:1">
      <c r="A4" s="361">
        <f>IF(Дифференциация!$E$25="",1,0)</f>
        <v>0</v>
      </c>
    </row>
    <row r="5" spans="1:1">
      <c r="A5" s="361">
        <f>IF(Дифференциация!$F$25="",1,0)</f>
        <v>0</v>
      </c>
    </row>
    <row r="6" spans="1:1">
      <c r="A6" s="361">
        <f>IF(Дифференциация!$J$25="",1,0)</f>
        <v>0</v>
      </c>
    </row>
    <row r="7" spans="1:1">
      <c r="A7" s="361">
        <f>IF(Дифференциация!$E$28="",1,0)</f>
        <v>0</v>
      </c>
    </row>
    <row r="8" spans="1:1">
      <c r="A8" s="361">
        <f>IF(Дифференциация!$F$28="",1,0)</f>
        <v>0</v>
      </c>
    </row>
    <row r="9" spans="1:1">
      <c r="A9" s="361">
        <f>IF(Дифференциация!$J$28="",1,0)</f>
        <v>0</v>
      </c>
    </row>
    <row r="10" spans="1:1">
      <c r="A10" s="361">
        <f>IF('Форма 2.10'!$G$11="",1,0)</f>
        <v>0</v>
      </c>
    </row>
    <row r="11" spans="1:1">
      <c r="A11" s="361">
        <f>IF('Форма 2.10'!$H$11="",1,0)</f>
        <v>0</v>
      </c>
    </row>
    <row r="12" spans="1:1">
      <c r="A12" s="361">
        <f>IF('Форма 2.10'!$I$11="",1,0)</f>
        <v>0</v>
      </c>
    </row>
    <row r="13" spans="1:1">
      <c r="A13" s="361">
        <f>IF('Форма 2.10'!$G$12="",1,0)</f>
        <v>0</v>
      </c>
    </row>
    <row r="14" spans="1:1">
      <c r="A14" s="361">
        <f>IF('Форма 2.10'!$H$12="",1,0)</f>
        <v>0</v>
      </c>
    </row>
    <row r="15" spans="1:1">
      <c r="A15" s="361">
        <f>IF('Форма 2.10'!$I$12="",1,0)</f>
        <v>0</v>
      </c>
    </row>
    <row r="16" spans="1:1">
      <c r="A16" s="361">
        <f>IF('Форма 2.10'!$G$13="",1,0)</f>
        <v>0</v>
      </c>
    </row>
    <row r="17" spans="1:1">
      <c r="A17" s="361">
        <f>IF('Форма 2.10'!$H$13="",1,0)</f>
        <v>0</v>
      </c>
    </row>
    <row r="18" spans="1:1">
      <c r="A18" s="361">
        <f>IF('Форма 2.10'!$I$13="",1,0)</f>
        <v>0</v>
      </c>
    </row>
    <row r="19" spans="1:1">
      <c r="A19" s="361">
        <f>IF('Форма 2.10'!$E$17="",1,0)</f>
        <v>0</v>
      </c>
    </row>
    <row r="20" spans="1:1">
      <c r="A20" s="361">
        <f>IF('Сведения об изменении'!$E$13="",1,0)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2"/>
      <c r="E1" s="482"/>
      <c r="F1" s="482"/>
      <c r="G1" s="482"/>
      <c r="H1" s="482"/>
      <c r="I1" s="482"/>
      <c r="J1" s="482"/>
      <c r="K1" s="482"/>
    </row>
    <row r="2" spans="1:11" ht="14.25">
      <c r="A2" s="150">
        <v>1</v>
      </c>
      <c r="B2" s="172" t="s">
        <v>147</v>
      </c>
      <c r="C2" s="150"/>
      <c r="D2" s="482"/>
      <c r="E2" s="482"/>
      <c r="F2" s="482"/>
      <c r="G2" s="482"/>
      <c r="H2" s="482"/>
      <c r="I2" s="482"/>
      <c r="J2" s="482"/>
      <c r="K2" s="482"/>
    </row>
    <row r="3" spans="1:11" ht="22.5">
      <c r="A3" s="150">
        <v>2</v>
      </c>
      <c r="B3" s="172" t="s">
        <v>148</v>
      </c>
      <c r="C3" s="150"/>
      <c r="D3" s="483"/>
      <c r="E3" s="483"/>
      <c r="F3" s="483"/>
      <c r="G3" s="483"/>
      <c r="H3" s="483"/>
      <c r="I3" s="483"/>
      <c r="J3" s="483"/>
      <c r="K3" s="483"/>
    </row>
    <row r="4" spans="1:11" ht="14.25">
      <c r="B4" s="171" t="s">
        <v>155</v>
      </c>
      <c r="C4" s="150"/>
      <c r="D4" s="484"/>
      <c r="E4" s="483"/>
      <c r="F4" s="483"/>
      <c r="G4" s="483"/>
      <c r="H4" s="483"/>
      <c r="I4" s="483"/>
      <c r="J4" s="483"/>
      <c r="K4" s="483"/>
    </row>
    <row r="5" spans="1:11" ht="33.75">
      <c r="A5" s="150">
        <v>1</v>
      </c>
      <c r="B5" s="172" t="s">
        <v>201</v>
      </c>
      <c r="C5" s="150"/>
      <c r="D5" s="481"/>
      <c r="E5" s="481"/>
      <c r="F5" s="481"/>
      <c r="G5" s="481"/>
      <c r="H5" s="481"/>
      <c r="I5" s="481"/>
      <c r="J5" s="481"/>
      <c r="K5" s="481"/>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90"/>
      <c r="D15" s="416">
        <v>1</v>
      </c>
      <c r="E15" s="491"/>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90"/>
      <c r="D16" s="416"/>
      <c r="E16" s="491"/>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92"/>
      <c r="D20" s="71"/>
      <c r="E20" s="316"/>
      <c r="F20" s="493"/>
      <c r="G20" s="416">
        <v>0</v>
      </c>
      <c r="H20" s="485"/>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2"/>
      <c r="D21" s="71"/>
      <c r="E21" s="316"/>
      <c r="F21" s="493"/>
      <c r="G21" s="416"/>
      <c r="H21" s="48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35" t="s">
        <v>26</v>
      </c>
      <c r="E29" s="434"/>
      <c r="F29" s="434" t="s">
        <v>19</v>
      </c>
      <c r="G29" s="439"/>
      <c r="H29" s="416">
        <v>1</v>
      </c>
      <c r="I29" s="488"/>
      <c r="J29" s="434"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35"/>
      <c r="E30" s="434"/>
      <c r="F30" s="434"/>
      <c r="G30" s="440"/>
      <c r="H30" s="416"/>
      <c r="I30" s="489"/>
      <c r="J30" s="434"/>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35"/>
      <c r="E31" s="434"/>
      <c r="F31" s="434"/>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4"/>
      <c r="H35" s="416">
        <v>1</v>
      </c>
      <c r="I35" s="486"/>
      <c r="J35" s="434"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5"/>
      <c r="H36" s="416"/>
      <c r="I36" s="487"/>
      <c r="J36" s="434"/>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3" t="s">
        <v>247</v>
      </c>
      <c r="E50" s="464"/>
      <c r="F50" s="464"/>
      <c r="G50" s="465"/>
    </row>
    <row r="51" spans="1:21" s="18" customFormat="1" ht="11.25" customHeight="1">
      <c r="A51" s="32"/>
      <c r="C51" s="37"/>
      <c r="D51" s="466" t="s">
        <v>236</v>
      </c>
      <c r="E51" s="466"/>
      <c r="F51" s="466"/>
      <c r="G51" s="467" t="s">
        <v>237</v>
      </c>
      <c r="H51" s="179"/>
      <c r="R51" s="238"/>
    </row>
    <row r="52" spans="1:21" s="18" customFormat="1" ht="11.25" customHeight="1">
      <c r="A52" s="32"/>
      <c r="C52" s="37"/>
      <c r="D52" s="329" t="s">
        <v>25</v>
      </c>
      <c r="E52" s="330" t="s">
        <v>261</v>
      </c>
      <c r="F52" s="331" t="s">
        <v>226</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01.04.2019</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Ямало-Ненецкий автономный округ</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3"/>
      <c r="B6" s="453"/>
      <c r="C6" s="213"/>
      <c r="D6" s="213"/>
      <c r="E6" s="213"/>
      <c r="F6" s="213"/>
      <c r="G6" s="213"/>
      <c r="H6" s="213"/>
      <c r="I6" s="213"/>
      <c r="J6" s="213"/>
      <c r="K6" s="213"/>
      <c r="L6" s="213"/>
      <c r="M6" s="213"/>
      <c r="N6" s="213"/>
    </row>
    <row r="7" spans="1:14" ht="3.75" customHeight="1">
      <c r="A7" s="453"/>
      <c r="B7" s="453"/>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3"/>
      <c r="B18" s="163"/>
    </row>
    <row r="19" spans="1:14" ht="23.25" customHeight="1">
      <c r="A19" s="443"/>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362</v>
      </c>
    </row>
    <row r="3" spans="1:2">
      <c r="A3" s="35">
        <v>4189672</v>
      </c>
      <c r="B3" s="35" t="s">
        <v>363</v>
      </c>
    </row>
    <row r="4" spans="1:2">
      <c r="A4" s="35">
        <v>4189673</v>
      </c>
      <c r="B4" s="35" t="s">
        <v>364</v>
      </c>
    </row>
    <row r="5" spans="1:2">
      <c r="A5" s="35">
        <v>4189674</v>
      </c>
      <c r="B5" s="35" t="s">
        <v>365</v>
      </c>
    </row>
    <row r="6" spans="1:2">
      <c r="A6" s="35">
        <v>4189675</v>
      </c>
      <c r="B6" s="35" t="s">
        <v>366</v>
      </c>
    </row>
    <row r="7" spans="1:2">
      <c r="A7" s="35">
        <v>4189676</v>
      </c>
      <c r="B7" s="35" t="s">
        <v>367</v>
      </c>
    </row>
    <row r="8" spans="1:2">
      <c r="A8" s="35">
        <v>4189677</v>
      </c>
      <c r="B8" s="35" t="s">
        <v>368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53"/>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556</v>
      </c>
      <c r="B1" s="111" t="s">
        <v>370</v>
      </c>
      <c r="C1" s="111" t="s">
        <v>371</v>
      </c>
      <c r="D1" s="111" t="s">
        <v>372</v>
      </c>
      <c r="E1" s="111" t="s">
        <v>373</v>
      </c>
      <c r="F1" s="111" t="s">
        <v>374</v>
      </c>
      <c r="G1" s="111" t="s">
        <v>375</v>
      </c>
      <c r="H1" s="111" t="s">
        <v>376</v>
      </c>
      <c r="I1" s="111" t="s">
        <v>377</v>
      </c>
    </row>
    <row r="2" spans="1:10">
      <c r="A2" s="111">
        <v>1</v>
      </c>
      <c r="B2" s="111" t="s">
        <v>378</v>
      </c>
      <c r="C2" s="111" t="s">
        <v>336</v>
      </c>
      <c r="D2" s="111" t="s">
        <v>379</v>
      </c>
      <c r="E2" s="111" t="s">
        <v>380</v>
      </c>
      <c r="F2" s="111" t="s">
        <v>381</v>
      </c>
      <c r="G2" s="111" t="s">
        <v>382</v>
      </c>
      <c r="J2" s="111" t="s">
        <v>340</v>
      </c>
    </row>
    <row r="3" spans="1:10">
      <c r="A3" s="111">
        <v>2</v>
      </c>
      <c r="B3" s="111" t="s">
        <v>378</v>
      </c>
      <c r="C3" s="111" t="s">
        <v>336</v>
      </c>
      <c r="D3" s="111" t="s">
        <v>383</v>
      </c>
      <c r="E3" s="111" t="s">
        <v>384</v>
      </c>
      <c r="F3" s="111" t="s">
        <v>385</v>
      </c>
      <c r="G3" s="111" t="s">
        <v>386</v>
      </c>
      <c r="J3" s="111" t="s">
        <v>340</v>
      </c>
    </row>
    <row r="4" spans="1:10">
      <c r="A4" s="111">
        <v>3</v>
      </c>
      <c r="B4" s="111" t="s">
        <v>378</v>
      </c>
      <c r="C4" s="111" t="s">
        <v>336</v>
      </c>
      <c r="D4" s="111" t="s">
        <v>387</v>
      </c>
      <c r="E4" s="111" t="s">
        <v>388</v>
      </c>
      <c r="F4" s="111" t="s">
        <v>389</v>
      </c>
      <c r="G4" s="111" t="s">
        <v>390</v>
      </c>
      <c r="J4" s="111" t="s">
        <v>340</v>
      </c>
    </row>
    <row r="5" spans="1:10">
      <c r="A5" s="111">
        <v>4</v>
      </c>
      <c r="B5" s="111" t="s">
        <v>378</v>
      </c>
      <c r="C5" s="111" t="s">
        <v>336</v>
      </c>
      <c r="D5" s="111" t="s">
        <v>391</v>
      </c>
      <c r="E5" s="111" t="s">
        <v>392</v>
      </c>
      <c r="F5" s="111" t="s">
        <v>393</v>
      </c>
      <c r="G5" s="111" t="s">
        <v>394</v>
      </c>
      <c r="J5" s="111" t="s">
        <v>340</v>
      </c>
    </row>
    <row r="6" spans="1:10">
      <c r="A6" s="111">
        <v>5</v>
      </c>
      <c r="B6" s="111" t="s">
        <v>378</v>
      </c>
      <c r="C6" s="111" t="s">
        <v>336</v>
      </c>
      <c r="D6" s="111" t="s">
        <v>395</v>
      </c>
      <c r="E6" s="111" t="s">
        <v>396</v>
      </c>
      <c r="F6" s="111" t="s">
        <v>397</v>
      </c>
      <c r="G6" s="111" t="s">
        <v>390</v>
      </c>
      <c r="J6" s="111" t="s">
        <v>340</v>
      </c>
    </row>
    <row r="7" spans="1:10">
      <c r="A7" s="111">
        <v>6</v>
      </c>
      <c r="B7" s="111" t="s">
        <v>378</v>
      </c>
      <c r="C7" s="111" t="s">
        <v>336</v>
      </c>
      <c r="D7" s="111" t="s">
        <v>689</v>
      </c>
      <c r="E7" s="111" t="s">
        <v>690</v>
      </c>
      <c r="F7" s="111" t="s">
        <v>691</v>
      </c>
      <c r="G7" s="111" t="s">
        <v>390</v>
      </c>
      <c r="J7" s="111" t="s">
        <v>340</v>
      </c>
    </row>
    <row r="8" spans="1:10">
      <c r="A8" s="111">
        <v>7</v>
      </c>
      <c r="B8" s="111" t="s">
        <v>378</v>
      </c>
      <c r="C8" s="111" t="s">
        <v>336</v>
      </c>
      <c r="D8" s="111" t="s">
        <v>483</v>
      </c>
      <c r="E8" s="111" t="s">
        <v>692</v>
      </c>
      <c r="F8" s="111" t="s">
        <v>484</v>
      </c>
      <c r="G8" s="111" t="s">
        <v>390</v>
      </c>
      <c r="J8" s="111" t="s">
        <v>340</v>
      </c>
    </row>
    <row r="9" spans="1:10">
      <c r="A9" s="111">
        <v>8</v>
      </c>
      <c r="B9" s="111" t="s">
        <v>378</v>
      </c>
      <c r="C9" s="111" t="s">
        <v>336</v>
      </c>
      <c r="D9" s="111" t="s">
        <v>398</v>
      </c>
      <c r="E9" s="111" t="s">
        <v>399</v>
      </c>
      <c r="F9" s="111" t="s">
        <v>400</v>
      </c>
      <c r="G9" s="111" t="s">
        <v>401</v>
      </c>
      <c r="J9" s="111" t="s">
        <v>340</v>
      </c>
    </row>
    <row r="10" spans="1:10">
      <c r="A10" s="111">
        <v>9</v>
      </c>
      <c r="B10" s="111" t="s">
        <v>378</v>
      </c>
      <c r="C10" s="111" t="s">
        <v>336</v>
      </c>
      <c r="D10" s="111" t="s">
        <v>402</v>
      </c>
      <c r="E10" s="111" t="s">
        <v>403</v>
      </c>
      <c r="F10" s="111" t="s">
        <v>404</v>
      </c>
      <c r="G10" s="111" t="s">
        <v>382</v>
      </c>
      <c r="J10" s="111" t="s">
        <v>340</v>
      </c>
    </row>
    <row r="11" spans="1:10">
      <c r="A11" s="111">
        <v>10</v>
      </c>
      <c r="B11" s="111" t="s">
        <v>378</v>
      </c>
      <c r="C11" s="111" t="s">
        <v>336</v>
      </c>
      <c r="D11" s="111" t="s">
        <v>405</v>
      </c>
      <c r="E11" s="111" t="s">
        <v>406</v>
      </c>
      <c r="F11" s="111" t="s">
        <v>407</v>
      </c>
      <c r="G11" s="111" t="s">
        <v>408</v>
      </c>
      <c r="H11" s="111" t="s">
        <v>409</v>
      </c>
      <c r="J11" s="111" t="s">
        <v>340</v>
      </c>
    </row>
    <row r="12" spans="1:10">
      <c r="A12" s="111">
        <v>11</v>
      </c>
      <c r="B12" s="111" t="s">
        <v>378</v>
      </c>
      <c r="C12" s="111" t="s">
        <v>336</v>
      </c>
      <c r="D12" s="111" t="s">
        <v>410</v>
      </c>
      <c r="E12" s="111" t="s">
        <v>411</v>
      </c>
      <c r="F12" s="111" t="s">
        <v>407</v>
      </c>
      <c r="G12" s="111" t="s">
        <v>401</v>
      </c>
      <c r="J12" s="111" t="s">
        <v>340</v>
      </c>
    </row>
    <row r="13" spans="1:10">
      <c r="A13" s="111">
        <v>12</v>
      </c>
      <c r="B13" s="111" t="s">
        <v>378</v>
      </c>
      <c r="C13" s="111" t="s">
        <v>336</v>
      </c>
      <c r="D13" s="111" t="s">
        <v>412</v>
      </c>
      <c r="E13" s="111" t="s">
        <v>413</v>
      </c>
      <c r="F13" s="111" t="s">
        <v>407</v>
      </c>
      <c r="G13" s="111" t="s">
        <v>414</v>
      </c>
      <c r="H13" s="111" t="s">
        <v>415</v>
      </c>
      <c r="J13" s="111" t="s">
        <v>340</v>
      </c>
    </row>
    <row r="14" spans="1:10">
      <c r="A14" s="111">
        <v>13</v>
      </c>
      <c r="B14" s="111" t="s">
        <v>378</v>
      </c>
      <c r="C14" s="111" t="s">
        <v>336</v>
      </c>
      <c r="D14" s="111" t="s">
        <v>416</v>
      </c>
      <c r="E14" s="111" t="s">
        <v>417</v>
      </c>
      <c r="F14" s="111" t="s">
        <v>407</v>
      </c>
      <c r="G14" s="111" t="s">
        <v>418</v>
      </c>
      <c r="H14" s="111" t="s">
        <v>419</v>
      </c>
      <c r="J14" s="111" t="s">
        <v>340</v>
      </c>
    </row>
    <row r="15" spans="1:10">
      <c r="A15" s="111">
        <v>14</v>
      </c>
      <c r="B15" s="111" t="s">
        <v>378</v>
      </c>
      <c r="C15" s="111" t="s">
        <v>336</v>
      </c>
      <c r="D15" s="111" t="s">
        <v>420</v>
      </c>
      <c r="E15" s="111" t="s">
        <v>421</v>
      </c>
      <c r="F15" s="111" t="s">
        <v>407</v>
      </c>
      <c r="G15" s="111" t="s">
        <v>422</v>
      </c>
      <c r="J15" s="111" t="s">
        <v>340</v>
      </c>
    </row>
    <row r="16" spans="1:10">
      <c r="A16" s="111">
        <v>15</v>
      </c>
      <c r="B16" s="111" t="s">
        <v>378</v>
      </c>
      <c r="C16" s="111" t="s">
        <v>336</v>
      </c>
      <c r="D16" s="111" t="s">
        <v>423</v>
      </c>
      <c r="E16" s="111" t="s">
        <v>424</v>
      </c>
      <c r="F16" s="111" t="s">
        <v>407</v>
      </c>
      <c r="G16" s="111" t="s">
        <v>425</v>
      </c>
      <c r="J16" s="111" t="s">
        <v>340</v>
      </c>
    </row>
    <row r="17" spans="1:10">
      <c r="A17" s="111">
        <v>16</v>
      </c>
      <c r="B17" s="111" t="s">
        <v>378</v>
      </c>
      <c r="C17" s="111" t="s">
        <v>336</v>
      </c>
      <c r="D17" s="111" t="s">
        <v>426</v>
      </c>
      <c r="E17" s="111" t="s">
        <v>427</v>
      </c>
      <c r="F17" s="111" t="s">
        <v>407</v>
      </c>
      <c r="G17" s="111" t="s">
        <v>428</v>
      </c>
      <c r="J17" s="111" t="s">
        <v>340</v>
      </c>
    </row>
    <row r="18" spans="1:10">
      <c r="A18" s="111">
        <v>17</v>
      </c>
      <c r="B18" s="111" t="s">
        <v>378</v>
      </c>
      <c r="C18" s="111" t="s">
        <v>336</v>
      </c>
      <c r="D18" s="111" t="s">
        <v>429</v>
      </c>
      <c r="E18" s="111" t="s">
        <v>430</v>
      </c>
      <c r="F18" s="111" t="s">
        <v>407</v>
      </c>
      <c r="G18" s="111" t="s">
        <v>431</v>
      </c>
      <c r="H18" s="111" t="s">
        <v>432</v>
      </c>
      <c r="J18" s="111" t="s">
        <v>340</v>
      </c>
    </row>
    <row r="19" spans="1:10">
      <c r="A19" s="111">
        <v>18</v>
      </c>
      <c r="B19" s="111" t="s">
        <v>378</v>
      </c>
      <c r="C19" s="111" t="s">
        <v>336</v>
      </c>
      <c r="D19" s="111" t="s">
        <v>433</v>
      </c>
      <c r="E19" s="111" t="s">
        <v>434</v>
      </c>
      <c r="F19" s="111" t="s">
        <v>435</v>
      </c>
      <c r="G19" s="111" t="s">
        <v>436</v>
      </c>
      <c r="J19" s="111" t="s">
        <v>340</v>
      </c>
    </row>
    <row r="20" spans="1:10">
      <c r="A20" s="111">
        <v>19</v>
      </c>
      <c r="B20" s="111" t="s">
        <v>378</v>
      </c>
      <c r="C20" s="111" t="s">
        <v>336</v>
      </c>
      <c r="D20" s="111" t="s">
        <v>437</v>
      </c>
      <c r="E20" s="111" t="s">
        <v>438</v>
      </c>
      <c r="F20" s="111" t="s">
        <v>435</v>
      </c>
      <c r="G20" s="111" t="s">
        <v>439</v>
      </c>
      <c r="J20" s="111" t="s">
        <v>340</v>
      </c>
    </row>
    <row r="21" spans="1:10">
      <c r="A21" s="111">
        <v>20</v>
      </c>
      <c r="B21" s="111" t="s">
        <v>378</v>
      </c>
      <c r="C21" s="111" t="s">
        <v>336</v>
      </c>
      <c r="D21" s="111" t="s">
        <v>440</v>
      </c>
      <c r="E21" s="111" t="s">
        <v>441</v>
      </c>
      <c r="F21" s="111" t="s">
        <v>442</v>
      </c>
      <c r="G21" s="111" t="s">
        <v>401</v>
      </c>
      <c r="H21" s="111" t="s">
        <v>443</v>
      </c>
      <c r="J21" s="111" t="s">
        <v>340</v>
      </c>
    </row>
    <row r="22" spans="1:10">
      <c r="A22" s="111">
        <v>21</v>
      </c>
      <c r="B22" s="111" t="s">
        <v>378</v>
      </c>
      <c r="C22" s="111" t="s">
        <v>336</v>
      </c>
      <c r="D22" s="111" t="s">
        <v>444</v>
      </c>
      <c r="E22" s="111" t="s">
        <v>445</v>
      </c>
      <c r="F22" s="111" t="s">
        <v>446</v>
      </c>
      <c r="G22" s="111" t="s">
        <v>447</v>
      </c>
      <c r="J22" s="111" t="s">
        <v>340</v>
      </c>
    </row>
    <row r="23" spans="1:10">
      <c r="A23" s="111">
        <v>22</v>
      </c>
      <c r="B23" s="111" t="s">
        <v>378</v>
      </c>
      <c r="C23" s="111" t="s">
        <v>336</v>
      </c>
      <c r="D23" s="111" t="s">
        <v>448</v>
      </c>
      <c r="E23" s="111" t="s">
        <v>449</v>
      </c>
      <c r="F23" s="111" t="s">
        <v>450</v>
      </c>
      <c r="G23" s="111" t="s">
        <v>422</v>
      </c>
      <c r="H23" s="111" t="s">
        <v>451</v>
      </c>
      <c r="J23" s="111" t="s">
        <v>340</v>
      </c>
    </row>
    <row r="24" spans="1:10">
      <c r="A24" s="111">
        <v>23</v>
      </c>
      <c r="B24" s="111" t="s">
        <v>378</v>
      </c>
      <c r="C24" s="111" t="s">
        <v>336</v>
      </c>
      <c r="D24" s="111" t="s">
        <v>452</v>
      </c>
      <c r="E24" s="111" t="s">
        <v>453</v>
      </c>
      <c r="F24" s="111" t="s">
        <v>454</v>
      </c>
      <c r="G24" s="111" t="s">
        <v>455</v>
      </c>
      <c r="J24" s="111" t="s">
        <v>340</v>
      </c>
    </row>
    <row r="25" spans="1:10">
      <c r="A25" s="111">
        <v>24</v>
      </c>
      <c r="B25" s="111" t="s">
        <v>378</v>
      </c>
      <c r="C25" s="111" t="s">
        <v>336</v>
      </c>
      <c r="D25" s="111" t="s">
        <v>456</v>
      </c>
      <c r="E25" s="111" t="s">
        <v>457</v>
      </c>
      <c r="F25" s="111" t="s">
        <v>458</v>
      </c>
      <c r="G25" s="111" t="s">
        <v>459</v>
      </c>
      <c r="J25" s="111" t="s">
        <v>340</v>
      </c>
    </row>
    <row r="26" spans="1:10">
      <c r="A26" s="111">
        <v>25</v>
      </c>
      <c r="B26" s="111" t="s">
        <v>378</v>
      </c>
      <c r="C26" s="111" t="s">
        <v>336</v>
      </c>
      <c r="D26" s="111" t="s">
        <v>460</v>
      </c>
      <c r="E26" s="111" t="s">
        <v>461</v>
      </c>
      <c r="F26" s="111" t="s">
        <v>462</v>
      </c>
      <c r="G26" s="111" t="s">
        <v>386</v>
      </c>
      <c r="J26" s="111" t="s">
        <v>340</v>
      </c>
    </row>
    <row r="27" spans="1:10">
      <c r="A27" s="111">
        <v>26</v>
      </c>
      <c r="B27" s="111" t="s">
        <v>378</v>
      </c>
      <c r="C27" s="111" t="s">
        <v>336</v>
      </c>
      <c r="D27" s="111" t="s">
        <v>463</v>
      </c>
      <c r="E27" s="111" t="s">
        <v>464</v>
      </c>
      <c r="F27" s="111" t="s">
        <v>465</v>
      </c>
      <c r="G27" s="111" t="s">
        <v>390</v>
      </c>
      <c r="J27" s="111" t="s">
        <v>340</v>
      </c>
    </row>
    <row r="28" spans="1:10">
      <c r="A28" s="111">
        <v>27</v>
      </c>
      <c r="B28" s="111" t="s">
        <v>378</v>
      </c>
      <c r="C28" s="111" t="s">
        <v>336</v>
      </c>
      <c r="D28" s="111" t="s">
        <v>466</v>
      </c>
      <c r="E28" s="111" t="s">
        <v>467</v>
      </c>
      <c r="F28" s="111" t="s">
        <v>468</v>
      </c>
      <c r="G28" s="111" t="s">
        <v>469</v>
      </c>
      <c r="H28" s="111" t="s">
        <v>470</v>
      </c>
      <c r="J28" s="111" t="s">
        <v>340</v>
      </c>
    </row>
    <row r="29" spans="1:10">
      <c r="A29" s="111">
        <v>28</v>
      </c>
      <c r="B29" s="111" t="s">
        <v>378</v>
      </c>
      <c r="C29" s="111" t="s">
        <v>336</v>
      </c>
      <c r="D29" s="111" t="s">
        <v>471</v>
      </c>
      <c r="E29" s="111" t="s">
        <v>472</v>
      </c>
      <c r="F29" s="111" t="s">
        <v>435</v>
      </c>
      <c r="G29" s="111" t="s">
        <v>473</v>
      </c>
      <c r="J29" s="111" t="s">
        <v>340</v>
      </c>
    </row>
    <row r="30" spans="1:10">
      <c r="A30" s="111">
        <v>29</v>
      </c>
      <c r="B30" s="111" t="s">
        <v>378</v>
      </c>
      <c r="C30" s="111" t="s">
        <v>336</v>
      </c>
      <c r="D30" s="111" t="s">
        <v>474</v>
      </c>
      <c r="E30" s="111" t="s">
        <v>475</v>
      </c>
      <c r="F30" s="111" t="s">
        <v>476</v>
      </c>
      <c r="G30" s="111" t="s">
        <v>431</v>
      </c>
      <c r="J30" s="111" t="s">
        <v>340</v>
      </c>
    </row>
    <row r="31" spans="1:10">
      <c r="A31" s="111">
        <v>30</v>
      </c>
      <c r="B31" s="111" t="s">
        <v>378</v>
      </c>
      <c r="C31" s="111" t="s">
        <v>336</v>
      </c>
      <c r="D31" s="111" t="s">
        <v>477</v>
      </c>
      <c r="E31" s="111" t="s">
        <v>478</v>
      </c>
      <c r="F31" s="111" t="s">
        <v>476</v>
      </c>
      <c r="G31" s="111" t="s">
        <v>479</v>
      </c>
      <c r="J31" s="111" t="s">
        <v>340</v>
      </c>
    </row>
    <row r="32" spans="1:10">
      <c r="A32" s="111">
        <v>31</v>
      </c>
      <c r="B32" s="111" t="s">
        <v>378</v>
      </c>
      <c r="C32" s="111" t="s">
        <v>336</v>
      </c>
      <c r="D32" s="111" t="s">
        <v>480</v>
      </c>
      <c r="E32" s="111" t="s">
        <v>481</v>
      </c>
      <c r="F32" s="111" t="s">
        <v>482</v>
      </c>
      <c r="G32" s="111" t="s">
        <v>455</v>
      </c>
      <c r="J32" s="111" t="s">
        <v>340</v>
      </c>
    </row>
    <row r="33" spans="1:10">
      <c r="A33" s="111">
        <v>32</v>
      </c>
      <c r="B33" s="111" t="s">
        <v>378</v>
      </c>
      <c r="C33" s="111" t="s">
        <v>336</v>
      </c>
      <c r="D33" s="111" t="s">
        <v>485</v>
      </c>
      <c r="E33" s="111" t="s">
        <v>486</v>
      </c>
      <c r="F33" s="111" t="s">
        <v>487</v>
      </c>
      <c r="G33" s="111" t="s">
        <v>422</v>
      </c>
      <c r="H33" s="111" t="s">
        <v>488</v>
      </c>
      <c r="J33" s="111" t="s">
        <v>340</v>
      </c>
    </row>
    <row r="34" spans="1:10">
      <c r="A34" s="111">
        <v>33</v>
      </c>
      <c r="B34" s="111" t="s">
        <v>378</v>
      </c>
      <c r="C34" s="111" t="s">
        <v>336</v>
      </c>
      <c r="D34" s="111" t="s">
        <v>491</v>
      </c>
      <c r="E34" s="111" t="s">
        <v>492</v>
      </c>
      <c r="F34" s="111" t="s">
        <v>435</v>
      </c>
      <c r="G34" s="111" t="s">
        <v>493</v>
      </c>
      <c r="J34" s="111" t="s">
        <v>340</v>
      </c>
    </row>
    <row r="35" spans="1:10">
      <c r="A35" s="111">
        <v>34</v>
      </c>
      <c r="B35" s="111" t="s">
        <v>378</v>
      </c>
      <c r="C35" s="111" t="s">
        <v>336</v>
      </c>
      <c r="D35" s="111" t="s">
        <v>494</v>
      </c>
      <c r="E35" s="111" t="s">
        <v>495</v>
      </c>
      <c r="F35" s="111" t="s">
        <v>496</v>
      </c>
      <c r="G35" s="111" t="s">
        <v>497</v>
      </c>
      <c r="H35" s="111" t="s">
        <v>498</v>
      </c>
      <c r="J35" s="111" t="s">
        <v>340</v>
      </c>
    </row>
    <row r="36" spans="1:10">
      <c r="A36" s="111">
        <v>35</v>
      </c>
      <c r="B36" s="111" t="s">
        <v>378</v>
      </c>
      <c r="C36" s="111" t="s">
        <v>336</v>
      </c>
      <c r="D36" s="111" t="s">
        <v>499</v>
      </c>
      <c r="E36" s="111" t="s">
        <v>500</v>
      </c>
      <c r="F36" s="111" t="s">
        <v>501</v>
      </c>
      <c r="G36" s="111" t="s">
        <v>386</v>
      </c>
      <c r="H36" s="111" t="s">
        <v>409</v>
      </c>
      <c r="J36" s="111" t="s">
        <v>340</v>
      </c>
    </row>
    <row r="37" spans="1:10">
      <c r="A37" s="111">
        <v>36</v>
      </c>
      <c r="B37" s="111" t="s">
        <v>378</v>
      </c>
      <c r="C37" s="111" t="s">
        <v>336</v>
      </c>
      <c r="D37" s="111" t="s">
        <v>502</v>
      </c>
      <c r="E37" s="111" t="s">
        <v>503</v>
      </c>
      <c r="F37" s="111" t="s">
        <v>504</v>
      </c>
      <c r="G37" s="111" t="s">
        <v>422</v>
      </c>
      <c r="H37" s="111" t="s">
        <v>488</v>
      </c>
      <c r="J37" s="111" t="s">
        <v>340</v>
      </c>
    </row>
    <row r="38" spans="1:10">
      <c r="A38" s="111">
        <v>37</v>
      </c>
      <c r="B38" s="111" t="s">
        <v>378</v>
      </c>
      <c r="C38" s="111" t="s">
        <v>336</v>
      </c>
      <c r="D38" s="111" t="s">
        <v>505</v>
      </c>
      <c r="E38" s="111" t="s">
        <v>506</v>
      </c>
      <c r="F38" s="111" t="s">
        <v>507</v>
      </c>
      <c r="G38" s="111" t="s">
        <v>382</v>
      </c>
      <c r="J38" s="111" t="s">
        <v>340</v>
      </c>
    </row>
    <row r="39" spans="1:10">
      <c r="A39" s="111">
        <v>38</v>
      </c>
      <c r="B39" s="111" t="s">
        <v>378</v>
      </c>
      <c r="C39" s="111" t="s">
        <v>336</v>
      </c>
      <c r="D39" s="111" t="s">
        <v>508</v>
      </c>
      <c r="E39" s="111" t="s">
        <v>509</v>
      </c>
      <c r="F39" s="111" t="s">
        <v>510</v>
      </c>
      <c r="G39" s="111" t="s">
        <v>493</v>
      </c>
      <c r="J39" s="111" t="s">
        <v>340</v>
      </c>
    </row>
    <row r="40" spans="1:10">
      <c r="A40" s="111">
        <v>39</v>
      </c>
      <c r="B40" s="111" t="s">
        <v>378</v>
      </c>
      <c r="C40" s="111" t="s">
        <v>336</v>
      </c>
      <c r="D40" s="111" t="s">
        <v>511</v>
      </c>
      <c r="E40" s="111" t="s">
        <v>512</v>
      </c>
      <c r="F40" s="111" t="s">
        <v>513</v>
      </c>
      <c r="G40" s="111" t="s">
        <v>514</v>
      </c>
      <c r="J40" s="111" t="s">
        <v>340</v>
      </c>
    </row>
    <row r="41" spans="1:10">
      <c r="A41" s="111">
        <v>40</v>
      </c>
      <c r="B41" s="111" t="s">
        <v>378</v>
      </c>
      <c r="C41" s="111" t="s">
        <v>336</v>
      </c>
      <c r="D41" s="111" t="s">
        <v>515</v>
      </c>
      <c r="E41" s="111" t="s">
        <v>516</v>
      </c>
      <c r="F41" s="111" t="s">
        <v>517</v>
      </c>
      <c r="G41" s="111" t="s">
        <v>386</v>
      </c>
      <c r="J41" s="111" t="s">
        <v>340</v>
      </c>
    </row>
    <row r="42" spans="1:10">
      <c r="A42" s="111">
        <v>41</v>
      </c>
      <c r="B42" s="111" t="s">
        <v>378</v>
      </c>
      <c r="C42" s="111" t="s">
        <v>336</v>
      </c>
      <c r="D42" s="111" t="s">
        <v>518</v>
      </c>
      <c r="E42" s="111" t="s">
        <v>519</v>
      </c>
      <c r="F42" s="111" t="s">
        <v>520</v>
      </c>
      <c r="G42" s="111" t="s">
        <v>521</v>
      </c>
      <c r="H42" s="111" t="s">
        <v>522</v>
      </c>
      <c r="J42" s="111" t="s">
        <v>340</v>
      </c>
    </row>
    <row r="43" spans="1:10">
      <c r="A43" s="111">
        <v>42</v>
      </c>
      <c r="B43" s="111" t="s">
        <v>378</v>
      </c>
      <c r="C43" s="111" t="s">
        <v>336</v>
      </c>
      <c r="D43" s="111" t="s">
        <v>523</v>
      </c>
      <c r="E43" s="111" t="s">
        <v>524</v>
      </c>
      <c r="F43" s="111" t="s">
        <v>525</v>
      </c>
      <c r="G43" s="111" t="s">
        <v>514</v>
      </c>
      <c r="J43" s="111" t="s">
        <v>340</v>
      </c>
    </row>
    <row r="44" spans="1:10">
      <c r="A44" s="111">
        <v>43</v>
      </c>
      <c r="B44" s="111" t="s">
        <v>378</v>
      </c>
      <c r="C44" s="111" t="s">
        <v>336</v>
      </c>
      <c r="D44" s="111" t="s">
        <v>489</v>
      </c>
      <c r="E44" s="111" t="s">
        <v>693</v>
      </c>
      <c r="F44" s="111" t="s">
        <v>490</v>
      </c>
      <c r="G44" s="111" t="s">
        <v>479</v>
      </c>
      <c r="J44" s="111" t="s">
        <v>340</v>
      </c>
    </row>
    <row r="45" spans="1:10">
      <c r="A45" s="111">
        <v>44</v>
      </c>
      <c r="B45" s="111" t="s">
        <v>378</v>
      </c>
      <c r="C45" s="111" t="s">
        <v>336</v>
      </c>
      <c r="D45" s="111" t="s">
        <v>526</v>
      </c>
      <c r="E45" s="111" t="s">
        <v>527</v>
      </c>
      <c r="F45" s="111" t="s">
        <v>528</v>
      </c>
      <c r="G45" s="111" t="s">
        <v>514</v>
      </c>
      <c r="J45" s="111" t="s">
        <v>340</v>
      </c>
    </row>
    <row r="46" spans="1:10">
      <c r="A46" s="111">
        <v>45</v>
      </c>
      <c r="B46" s="111" t="s">
        <v>378</v>
      </c>
      <c r="C46" s="111" t="s">
        <v>336</v>
      </c>
      <c r="D46" s="111" t="s">
        <v>529</v>
      </c>
      <c r="E46" s="111" t="s">
        <v>530</v>
      </c>
      <c r="F46" s="111" t="s">
        <v>531</v>
      </c>
      <c r="G46" s="111" t="s">
        <v>386</v>
      </c>
      <c r="J46" s="111" t="s">
        <v>340</v>
      </c>
    </row>
    <row r="47" spans="1:10">
      <c r="A47" s="111">
        <v>46</v>
      </c>
      <c r="B47" s="111" t="s">
        <v>378</v>
      </c>
      <c r="C47" s="111" t="s">
        <v>336</v>
      </c>
      <c r="D47" s="111" t="s">
        <v>532</v>
      </c>
      <c r="E47" s="111" t="s">
        <v>533</v>
      </c>
      <c r="F47" s="111" t="s">
        <v>446</v>
      </c>
      <c r="G47" s="111" t="s">
        <v>534</v>
      </c>
      <c r="J47" s="111" t="s">
        <v>340</v>
      </c>
    </row>
    <row r="48" spans="1:10">
      <c r="A48" s="111">
        <v>47</v>
      </c>
      <c r="B48" s="111" t="s">
        <v>378</v>
      </c>
      <c r="C48" s="111" t="s">
        <v>336</v>
      </c>
      <c r="D48" s="111" t="s">
        <v>535</v>
      </c>
      <c r="E48" s="111" t="s">
        <v>536</v>
      </c>
      <c r="F48" s="111" t="s">
        <v>435</v>
      </c>
      <c r="G48" s="111" t="s">
        <v>537</v>
      </c>
      <c r="J48" s="111" t="s">
        <v>340</v>
      </c>
    </row>
    <row r="49" spans="1:10">
      <c r="A49" s="111">
        <v>48</v>
      </c>
      <c r="B49" s="111" t="s">
        <v>378</v>
      </c>
      <c r="C49" s="111" t="s">
        <v>336</v>
      </c>
      <c r="D49" s="111" t="s">
        <v>538</v>
      </c>
      <c r="E49" s="111" t="s">
        <v>539</v>
      </c>
      <c r="F49" s="111" t="s">
        <v>540</v>
      </c>
      <c r="G49" s="111" t="s">
        <v>541</v>
      </c>
      <c r="J49" s="111" t="s">
        <v>340</v>
      </c>
    </row>
    <row r="50" spans="1:10">
      <c r="A50" s="111">
        <v>49</v>
      </c>
      <c r="B50" s="111" t="s">
        <v>378</v>
      </c>
      <c r="C50" s="111" t="s">
        <v>336</v>
      </c>
      <c r="D50" s="111" t="s">
        <v>542</v>
      </c>
      <c r="E50" s="111" t="s">
        <v>543</v>
      </c>
      <c r="F50" s="111" t="s">
        <v>544</v>
      </c>
      <c r="G50" s="111" t="s">
        <v>545</v>
      </c>
      <c r="J50" s="111" t="s">
        <v>340</v>
      </c>
    </row>
    <row r="51" spans="1:10">
      <c r="A51" s="111">
        <v>50</v>
      </c>
      <c r="B51" s="111" t="s">
        <v>378</v>
      </c>
      <c r="C51" s="111" t="s">
        <v>336</v>
      </c>
      <c r="D51" s="111" t="s">
        <v>546</v>
      </c>
      <c r="E51" s="111" t="s">
        <v>547</v>
      </c>
      <c r="F51" s="111" t="s">
        <v>468</v>
      </c>
      <c r="G51" s="111" t="s">
        <v>548</v>
      </c>
      <c r="H51" s="111" t="s">
        <v>549</v>
      </c>
      <c r="J51" s="111" t="s">
        <v>340</v>
      </c>
    </row>
    <row r="52" spans="1:10">
      <c r="A52" s="111">
        <v>51</v>
      </c>
      <c r="B52" s="111" t="s">
        <v>378</v>
      </c>
      <c r="C52" s="111" t="s">
        <v>336</v>
      </c>
      <c r="D52" s="111" t="s">
        <v>550</v>
      </c>
      <c r="E52" s="111" t="s">
        <v>551</v>
      </c>
      <c r="F52" s="111" t="s">
        <v>446</v>
      </c>
      <c r="G52" s="111" t="s">
        <v>552</v>
      </c>
      <c r="J52" s="111" t="s">
        <v>340</v>
      </c>
    </row>
    <row r="53" spans="1:10">
      <c r="A53" s="111">
        <v>52</v>
      </c>
      <c r="B53" s="111" t="s">
        <v>378</v>
      </c>
      <c r="C53" s="111" t="s">
        <v>336</v>
      </c>
      <c r="D53" s="111" t="s">
        <v>553</v>
      </c>
      <c r="E53" s="111" t="s">
        <v>554</v>
      </c>
      <c r="F53" s="111" t="s">
        <v>544</v>
      </c>
      <c r="G53" s="111" t="s">
        <v>555</v>
      </c>
      <c r="J53"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60"/>
  <sheetViews>
    <sheetView showGridLines="0" zoomScaleNormal="100" workbookViewId="0"/>
  </sheetViews>
  <sheetFormatPr defaultRowHeight="11.25"/>
  <cols>
    <col min="1" max="16384" width="9.140625" style="56"/>
  </cols>
  <sheetData>
    <row r="1" spans="1:4">
      <c r="A1" s="56" t="s">
        <v>556</v>
      </c>
      <c r="B1" s="56" t="s">
        <v>151</v>
      </c>
      <c r="C1" s="56" t="s">
        <v>152</v>
      </c>
      <c r="D1" s="56" t="s">
        <v>680</v>
      </c>
    </row>
    <row r="2" spans="1:4">
      <c r="A2" s="56">
        <v>1</v>
      </c>
      <c r="B2" s="56" t="s">
        <v>562</v>
      </c>
      <c r="C2" s="56" t="s">
        <v>562</v>
      </c>
      <c r="D2" s="56" t="s">
        <v>563</v>
      </c>
    </row>
    <row r="3" spans="1:4">
      <c r="A3" s="56">
        <v>2</v>
      </c>
      <c r="B3" s="56" t="s">
        <v>562</v>
      </c>
      <c r="C3" s="56" t="s">
        <v>564</v>
      </c>
      <c r="D3" s="56" t="s">
        <v>565</v>
      </c>
    </row>
    <row r="4" spans="1:4">
      <c r="A4" s="56">
        <v>3</v>
      </c>
      <c r="B4" s="56" t="s">
        <v>562</v>
      </c>
      <c r="C4" s="56" t="s">
        <v>566</v>
      </c>
      <c r="D4" s="56" t="s">
        <v>567</v>
      </c>
    </row>
    <row r="5" spans="1:4">
      <c r="A5" s="56">
        <v>4</v>
      </c>
      <c r="B5" s="56" t="s">
        <v>562</v>
      </c>
      <c r="C5" s="56" t="s">
        <v>568</v>
      </c>
      <c r="D5" s="56" t="s">
        <v>569</v>
      </c>
    </row>
    <row r="6" spans="1:4">
      <c r="A6" s="56">
        <v>5</v>
      </c>
      <c r="B6" s="56" t="s">
        <v>570</v>
      </c>
      <c r="C6" s="56" t="s">
        <v>572</v>
      </c>
      <c r="D6" s="56" t="s">
        <v>573</v>
      </c>
    </row>
    <row r="7" spans="1:4">
      <c r="A7" s="56">
        <v>6</v>
      </c>
      <c r="B7" s="56" t="s">
        <v>570</v>
      </c>
      <c r="C7" s="56" t="s">
        <v>574</v>
      </c>
      <c r="D7" s="56" t="s">
        <v>575</v>
      </c>
    </row>
    <row r="8" spans="1:4">
      <c r="A8" s="56">
        <v>7</v>
      </c>
      <c r="B8" s="56" t="s">
        <v>570</v>
      </c>
      <c r="C8" s="56" t="s">
        <v>570</v>
      </c>
      <c r="D8" s="56" t="s">
        <v>571</v>
      </c>
    </row>
    <row r="9" spans="1:4">
      <c r="A9" s="56">
        <v>8</v>
      </c>
      <c r="B9" s="56" t="s">
        <v>570</v>
      </c>
      <c r="C9" s="56" t="s">
        <v>576</v>
      </c>
      <c r="D9" s="56" t="s">
        <v>577</v>
      </c>
    </row>
    <row r="10" spans="1:4">
      <c r="A10" s="56">
        <v>9</v>
      </c>
      <c r="B10" s="56" t="s">
        <v>570</v>
      </c>
      <c r="C10" s="56" t="s">
        <v>578</v>
      </c>
      <c r="D10" s="56" t="s">
        <v>579</v>
      </c>
    </row>
    <row r="11" spans="1:4">
      <c r="A11" s="56">
        <v>10</v>
      </c>
      <c r="B11" s="56" t="s">
        <v>570</v>
      </c>
      <c r="C11" s="56" t="s">
        <v>580</v>
      </c>
      <c r="D11" s="56" t="s">
        <v>581</v>
      </c>
    </row>
    <row r="12" spans="1:4">
      <c r="A12" s="56">
        <v>11</v>
      </c>
      <c r="B12" s="56" t="s">
        <v>570</v>
      </c>
      <c r="C12" s="56" t="s">
        <v>582</v>
      </c>
      <c r="D12" s="56" t="s">
        <v>583</v>
      </c>
    </row>
    <row r="13" spans="1:4">
      <c r="A13" s="56">
        <v>12</v>
      </c>
      <c r="B13" s="56" t="s">
        <v>570</v>
      </c>
      <c r="C13" s="56" t="s">
        <v>584</v>
      </c>
      <c r="D13" s="56" t="s">
        <v>585</v>
      </c>
    </row>
    <row r="14" spans="1:4">
      <c r="A14" s="56">
        <v>13</v>
      </c>
      <c r="B14" s="56" t="s">
        <v>570</v>
      </c>
      <c r="C14" s="56" t="s">
        <v>586</v>
      </c>
      <c r="D14" s="56" t="s">
        <v>587</v>
      </c>
    </row>
    <row r="15" spans="1:4">
      <c r="A15" s="56">
        <v>14</v>
      </c>
      <c r="B15" s="56" t="s">
        <v>570</v>
      </c>
      <c r="C15" s="56" t="s">
        <v>588</v>
      </c>
      <c r="D15" s="56" t="s">
        <v>589</v>
      </c>
    </row>
    <row r="16" spans="1:4">
      <c r="A16" s="56">
        <v>15</v>
      </c>
      <c r="B16" s="56" t="s">
        <v>570</v>
      </c>
      <c r="C16" s="56" t="s">
        <v>590</v>
      </c>
      <c r="D16" s="56" t="s">
        <v>591</v>
      </c>
    </row>
    <row r="17" spans="1:4">
      <c r="A17" s="56">
        <v>16</v>
      </c>
      <c r="B17" s="56" t="s">
        <v>592</v>
      </c>
      <c r="C17" s="56" t="s">
        <v>594</v>
      </c>
      <c r="D17" s="56" t="s">
        <v>595</v>
      </c>
    </row>
    <row r="18" spans="1:4">
      <c r="A18" s="56">
        <v>17</v>
      </c>
      <c r="B18" s="56" t="s">
        <v>592</v>
      </c>
      <c r="C18" s="56" t="s">
        <v>596</v>
      </c>
      <c r="D18" s="56" t="s">
        <v>597</v>
      </c>
    </row>
    <row r="19" spans="1:4">
      <c r="A19" s="56">
        <v>18</v>
      </c>
      <c r="B19" s="56" t="s">
        <v>592</v>
      </c>
      <c r="C19" s="56" t="s">
        <v>592</v>
      </c>
      <c r="D19" s="56" t="s">
        <v>593</v>
      </c>
    </row>
    <row r="20" spans="1:4">
      <c r="A20" s="56">
        <v>19</v>
      </c>
      <c r="B20" s="56" t="s">
        <v>592</v>
      </c>
      <c r="C20" s="56" t="s">
        <v>598</v>
      </c>
      <c r="D20" s="56" t="s">
        <v>599</v>
      </c>
    </row>
    <row r="21" spans="1:4">
      <c r="A21" s="56">
        <v>20</v>
      </c>
      <c r="B21" s="56" t="s">
        <v>592</v>
      </c>
      <c r="C21" s="56" t="s">
        <v>600</v>
      </c>
      <c r="D21" s="56" t="s">
        <v>601</v>
      </c>
    </row>
    <row r="22" spans="1:4">
      <c r="A22" s="56">
        <v>21</v>
      </c>
      <c r="B22" s="56" t="s">
        <v>602</v>
      </c>
      <c r="C22" s="56" t="s">
        <v>604</v>
      </c>
      <c r="D22" s="56" t="s">
        <v>605</v>
      </c>
    </row>
    <row r="23" spans="1:4">
      <c r="A23" s="56">
        <v>22</v>
      </c>
      <c r="B23" s="56" t="s">
        <v>602</v>
      </c>
      <c r="C23" s="56" t="s">
        <v>602</v>
      </c>
      <c r="D23" s="56" t="s">
        <v>603</v>
      </c>
    </row>
    <row r="24" spans="1:4">
      <c r="A24" s="56">
        <v>23</v>
      </c>
      <c r="B24" s="56" t="s">
        <v>602</v>
      </c>
      <c r="C24" s="56" t="s">
        <v>606</v>
      </c>
      <c r="D24" s="56" t="s">
        <v>607</v>
      </c>
    </row>
    <row r="25" spans="1:4">
      <c r="A25" s="56">
        <v>24</v>
      </c>
      <c r="B25" s="56" t="s">
        <v>602</v>
      </c>
      <c r="C25" s="56" t="s">
        <v>608</v>
      </c>
      <c r="D25" s="56" t="s">
        <v>609</v>
      </c>
    </row>
    <row r="26" spans="1:4">
      <c r="A26" s="56">
        <v>25</v>
      </c>
      <c r="B26" s="56" t="s">
        <v>602</v>
      </c>
      <c r="C26" s="56" t="s">
        <v>610</v>
      </c>
      <c r="D26" s="56" t="s">
        <v>611</v>
      </c>
    </row>
    <row r="27" spans="1:4">
      <c r="A27" s="56">
        <v>26</v>
      </c>
      <c r="B27" s="56" t="s">
        <v>602</v>
      </c>
      <c r="C27" s="56" t="s">
        <v>612</v>
      </c>
      <c r="D27" s="56" t="s">
        <v>613</v>
      </c>
    </row>
    <row r="28" spans="1:4">
      <c r="A28" s="56">
        <v>27</v>
      </c>
      <c r="B28" s="56" t="s">
        <v>602</v>
      </c>
      <c r="C28" s="56" t="s">
        <v>614</v>
      </c>
      <c r="D28" s="56" t="s">
        <v>615</v>
      </c>
    </row>
    <row r="29" spans="1:4">
      <c r="A29" s="56">
        <v>28</v>
      </c>
      <c r="B29" s="56" t="s">
        <v>602</v>
      </c>
      <c r="C29" s="56" t="s">
        <v>616</v>
      </c>
      <c r="D29" s="56" t="s">
        <v>617</v>
      </c>
    </row>
    <row r="30" spans="1:4">
      <c r="A30" s="56">
        <v>29</v>
      </c>
      <c r="B30" s="56" t="s">
        <v>602</v>
      </c>
      <c r="C30" s="56" t="s">
        <v>618</v>
      </c>
      <c r="D30" s="56" t="s">
        <v>619</v>
      </c>
    </row>
    <row r="31" spans="1:4">
      <c r="A31" s="56">
        <v>30</v>
      </c>
      <c r="B31" s="56" t="s">
        <v>602</v>
      </c>
      <c r="C31" s="56" t="s">
        <v>620</v>
      </c>
      <c r="D31" s="56" t="s">
        <v>621</v>
      </c>
    </row>
    <row r="32" spans="1:4">
      <c r="A32" s="56">
        <v>31</v>
      </c>
      <c r="B32" s="56" t="s">
        <v>622</v>
      </c>
      <c r="C32" s="56" t="s">
        <v>624</v>
      </c>
      <c r="D32" s="56" t="s">
        <v>625</v>
      </c>
    </row>
    <row r="33" spans="1:4">
      <c r="A33" s="56">
        <v>32</v>
      </c>
      <c r="B33" s="56" t="s">
        <v>622</v>
      </c>
      <c r="C33" s="56" t="s">
        <v>622</v>
      </c>
      <c r="D33" s="56" t="s">
        <v>623</v>
      </c>
    </row>
    <row r="34" spans="1:4">
      <c r="A34" s="56">
        <v>33</v>
      </c>
      <c r="B34" s="56" t="s">
        <v>622</v>
      </c>
      <c r="C34" s="56" t="s">
        <v>626</v>
      </c>
      <c r="D34" s="56" t="s">
        <v>627</v>
      </c>
    </row>
    <row r="35" spans="1:4">
      <c r="A35" s="56">
        <v>34</v>
      </c>
      <c r="B35" s="56" t="s">
        <v>622</v>
      </c>
      <c r="C35" s="56" t="s">
        <v>628</v>
      </c>
      <c r="D35" s="56" t="s">
        <v>629</v>
      </c>
    </row>
    <row r="36" spans="1:4">
      <c r="A36" s="56">
        <v>35</v>
      </c>
      <c r="B36" s="56" t="s">
        <v>622</v>
      </c>
      <c r="C36" s="56" t="s">
        <v>630</v>
      </c>
      <c r="D36" s="56" t="s">
        <v>631</v>
      </c>
    </row>
    <row r="37" spans="1:4">
      <c r="A37" s="56">
        <v>36</v>
      </c>
      <c r="B37" s="56" t="s">
        <v>622</v>
      </c>
      <c r="C37" s="56" t="s">
        <v>632</v>
      </c>
      <c r="D37" s="56" t="s">
        <v>633</v>
      </c>
    </row>
    <row r="38" spans="1:4">
      <c r="A38" s="56">
        <v>37</v>
      </c>
      <c r="B38" s="56" t="s">
        <v>622</v>
      </c>
      <c r="C38" s="56" t="s">
        <v>634</v>
      </c>
      <c r="D38" s="56" t="s">
        <v>635</v>
      </c>
    </row>
    <row r="39" spans="1:4">
      <c r="A39" s="56">
        <v>38</v>
      </c>
      <c r="B39" s="56" t="s">
        <v>636</v>
      </c>
      <c r="C39" s="56" t="s">
        <v>638</v>
      </c>
      <c r="D39" s="56" t="s">
        <v>639</v>
      </c>
    </row>
    <row r="40" spans="1:4">
      <c r="A40" s="56">
        <v>39</v>
      </c>
      <c r="B40" s="56" t="s">
        <v>636</v>
      </c>
      <c r="C40" s="56" t="s">
        <v>640</v>
      </c>
      <c r="D40" s="56" t="s">
        <v>641</v>
      </c>
    </row>
    <row r="41" spans="1:4">
      <c r="A41" s="56">
        <v>40</v>
      </c>
      <c r="B41" s="56" t="s">
        <v>636</v>
      </c>
      <c r="C41" s="56" t="s">
        <v>642</v>
      </c>
      <c r="D41" s="56" t="s">
        <v>643</v>
      </c>
    </row>
    <row r="42" spans="1:4">
      <c r="A42" s="56">
        <v>41</v>
      </c>
      <c r="B42" s="56" t="s">
        <v>636</v>
      </c>
      <c r="C42" s="56" t="s">
        <v>644</v>
      </c>
      <c r="D42" s="56" t="s">
        <v>645</v>
      </c>
    </row>
    <row r="43" spans="1:4">
      <c r="A43" s="56">
        <v>42</v>
      </c>
      <c r="B43" s="56" t="s">
        <v>636</v>
      </c>
      <c r="C43" s="56" t="s">
        <v>646</v>
      </c>
      <c r="D43" s="56" t="s">
        <v>647</v>
      </c>
    </row>
    <row r="44" spans="1:4">
      <c r="A44" s="56">
        <v>43</v>
      </c>
      <c r="B44" s="56" t="s">
        <v>636</v>
      </c>
      <c r="C44" s="56" t="s">
        <v>636</v>
      </c>
      <c r="D44" s="56" t="s">
        <v>637</v>
      </c>
    </row>
    <row r="45" spans="1:4">
      <c r="A45" s="56">
        <v>44</v>
      </c>
      <c r="B45" s="56" t="s">
        <v>636</v>
      </c>
      <c r="C45" s="56" t="s">
        <v>648</v>
      </c>
      <c r="D45" s="56" t="s">
        <v>649</v>
      </c>
    </row>
    <row r="46" spans="1:4">
      <c r="A46" s="56">
        <v>45</v>
      </c>
      <c r="B46" s="56" t="s">
        <v>636</v>
      </c>
      <c r="C46" s="56" t="s">
        <v>650</v>
      </c>
      <c r="D46" s="56" t="s">
        <v>651</v>
      </c>
    </row>
    <row r="47" spans="1:4">
      <c r="A47" s="56">
        <v>46</v>
      </c>
      <c r="B47" s="56" t="s">
        <v>652</v>
      </c>
      <c r="C47" s="56" t="s">
        <v>654</v>
      </c>
      <c r="D47" s="56" t="s">
        <v>655</v>
      </c>
    </row>
    <row r="48" spans="1:4">
      <c r="A48" s="56">
        <v>47</v>
      </c>
      <c r="B48" s="56" t="s">
        <v>652</v>
      </c>
      <c r="C48" s="56" t="s">
        <v>656</v>
      </c>
      <c r="D48" s="56" t="s">
        <v>657</v>
      </c>
    </row>
    <row r="49" spans="1:4">
      <c r="A49" s="56">
        <v>48</v>
      </c>
      <c r="B49" s="56" t="s">
        <v>652</v>
      </c>
      <c r="C49" s="56" t="s">
        <v>652</v>
      </c>
      <c r="D49" s="56" t="s">
        <v>653</v>
      </c>
    </row>
    <row r="50" spans="1:4">
      <c r="A50" s="56">
        <v>49</v>
      </c>
      <c r="B50" s="56" t="s">
        <v>652</v>
      </c>
      <c r="C50" s="56" t="s">
        <v>658</v>
      </c>
      <c r="D50" s="56" t="s">
        <v>659</v>
      </c>
    </row>
    <row r="51" spans="1:4">
      <c r="A51" s="56">
        <v>50</v>
      </c>
      <c r="B51" s="56" t="s">
        <v>652</v>
      </c>
      <c r="C51" s="56" t="s">
        <v>660</v>
      </c>
      <c r="D51" s="56" t="s">
        <v>661</v>
      </c>
    </row>
    <row r="52" spans="1:4">
      <c r="A52" s="56">
        <v>51</v>
      </c>
      <c r="B52" s="56" t="s">
        <v>652</v>
      </c>
      <c r="C52" s="56" t="s">
        <v>662</v>
      </c>
      <c r="D52" s="56" t="s">
        <v>663</v>
      </c>
    </row>
    <row r="53" spans="1:4">
      <c r="A53" s="56">
        <v>52</v>
      </c>
      <c r="B53" s="56" t="s">
        <v>652</v>
      </c>
      <c r="C53" s="56" t="s">
        <v>664</v>
      </c>
      <c r="D53" s="56" t="s">
        <v>665</v>
      </c>
    </row>
    <row r="54" spans="1:4">
      <c r="A54" s="56">
        <v>53</v>
      </c>
      <c r="B54" s="56" t="s">
        <v>652</v>
      </c>
      <c r="C54" s="56" t="s">
        <v>666</v>
      </c>
      <c r="D54" s="56" t="s">
        <v>667</v>
      </c>
    </row>
    <row r="55" spans="1:4">
      <c r="A55" s="56">
        <v>54</v>
      </c>
      <c r="B55" s="56" t="s">
        <v>668</v>
      </c>
      <c r="C55" s="56" t="s">
        <v>668</v>
      </c>
      <c r="D55" s="56" t="s">
        <v>669</v>
      </c>
    </row>
    <row r="56" spans="1:4">
      <c r="A56" s="56">
        <v>55</v>
      </c>
      <c r="B56" s="56" t="s">
        <v>670</v>
      </c>
      <c r="C56" s="56" t="s">
        <v>670</v>
      </c>
      <c r="D56" s="56" t="s">
        <v>671</v>
      </c>
    </row>
    <row r="57" spans="1:4">
      <c r="A57" s="56">
        <v>56</v>
      </c>
      <c r="B57" s="56" t="s">
        <v>672</v>
      </c>
      <c r="C57" s="56" t="s">
        <v>672</v>
      </c>
      <c r="D57" s="56" t="s">
        <v>673</v>
      </c>
    </row>
    <row r="58" spans="1:4">
      <c r="A58" s="56">
        <v>57</v>
      </c>
      <c r="B58" s="56" t="s">
        <v>674</v>
      </c>
      <c r="C58" s="56" t="s">
        <v>674</v>
      </c>
      <c r="D58" s="56" t="s">
        <v>675</v>
      </c>
    </row>
    <row r="59" spans="1:4">
      <c r="A59" s="56">
        <v>58</v>
      </c>
      <c r="B59" s="56" t="s">
        <v>676</v>
      </c>
      <c r="C59" s="56" t="s">
        <v>676</v>
      </c>
      <c r="D59" s="56" t="s">
        <v>677</v>
      </c>
    </row>
    <row r="60" spans="1:4">
      <c r="A60" s="56">
        <v>59</v>
      </c>
      <c r="B60" s="56" t="s">
        <v>678</v>
      </c>
      <c r="C60" s="56" t="s">
        <v>678</v>
      </c>
      <c r="D60" s="56" t="s">
        <v>679</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681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360</v>
      </c>
      <c r="C2" s="147" t="s">
        <v>202</v>
      </c>
    </row>
    <row r="3" spans="1:3">
      <c r="A3" s="147">
        <v>4190415</v>
      </c>
      <c r="B3" s="147" t="s">
        <v>361</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160</vt:i4>
      </vt:variant>
    </vt:vector>
  </HeadingPairs>
  <TitlesOfParts>
    <vt:vector size="169" baseType="lpstr">
      <vt:lpstr>Инструкция</vt:lpstr>
      <vt:lpstr>Титульный</vt:lpstr>
      <vt:lpstr>Территории</vt:lpstr>
      <vt:lpstr>Дифференциация</vt:lpstr>
      <vt:lpstr>Форма 1.0.1</vt:lpstr>
      <vt:lpstr>Форма 2.10</vt:lpstr>
      <vt:lpstr>Сведения об изменении</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obj_List01_28</vt:lpstr>
      <vt:lpstr>obj_List02_22</vt:lpstr>
      <vt:lpstr>obj_List02_25</vt:lpstr>
      <vt:lpstr>obj_List02_28</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Galanova</cp:lastModifiedBy>
  <dcterms:created xsi:type="dcterms:W3CDTF">2014-08-18T08:57:48Z</dcterms:created>
  <dcterms:modified xsi:type="dcterms:W3CDTF">2019-11-15T04:23:27Z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