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п. Пельвож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<sst xmlns="http://schemas.openxmlformats.org/spreadsheetml/2006/main" count="32" uniqueCount="31">
  <si>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</si>
  <si>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</si>
  <si>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</si>
  <si>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</si>
  <si>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</si>
  <si>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</si>
  <si>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</si>
  <si>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</si>
  <si>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</si>
  <si>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</si>
  <si>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</si>
  <si>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</si>
  <si>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</si>
  <si>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</si>
  <si>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</si>
  <si>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Исп.: Ведущий инженер ОР Зонова Д.Г.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</si>
  <si>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</si>
  <si>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</si>
  <si>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</si>
  <si>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</si>
  <si>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</si>
  <si>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</si>
  <si>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</si>
  <si>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</si>
  <si>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</si>
  <si>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</si>
  <si>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</si>
  <si>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</si>
  <si>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тел. : (34922) 5-45-78</t>
  </si>
  <si>
    <t>Полезный  отпуск</t>
  </si>
  <si>
    <t xml:space="preserve">электроэнергии п. Пельвож  за сентябрь 2019г.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</si>
</sst>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172" fontId="9" fillId="0" borderId="30" xfId="0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172" fontId="9" fillId="0" borderId="28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center"/>
    </xf>
    <xf numFmtId="172" fontId="3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3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155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8 2" xfId="65"/>
    <cellStyle name="Обычный 19" xfId="66"/>
    <cellStyle name="Обычный 2" xfId="67"/>
    <cellStyle name="Обычный 2 2" xfId="68"/>
    <cellStyle name="Обычный 2 2 2" xfId="69"/>
    <cellStyle name="Обычный 20" xfId="70"/>
    <cellStyle name="Обычный 21" xfId="71"/>
    <cellStyle name="Обычный 22" xfId="72"/>
    <cellStyle name="Обычный 22 2" xfId="73"/>
    <cellStyle name="Обычный 23" xfId="74"/>
    <cellStyle name="Обычный 23 2" xfId="75"/>
    <cellStyle name="Обычный 24" xfId="76"/>
    <cellStyle name="Обычный 24 2" xfId="77"/>
    <cellStyle name="Обычный 25" xfId="78"/>
    <cellStyle name="Обычный 25 2" xfId="79"/>
    <cellStyle name="Обычный 26" xfId="80"/>
    <cellStyle name="Обычный 26 2" xfId="81"/>
    <cellStyle name="Обычный 27" xfId="82"/>
    <cellStyle name="Обычный 27 2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4" xfId="91"/>
    <cellStyle name="Обычный 35" xfId="92"/>
    <cellStyle name="Обычный 36" xfId="93"/>
    <cellStyle name="Обычный 37" xfId="94"/>
    <cellStyle name="Обычный 38" xfId="95"/>
    <cellStyle name="Обычный 39" xfId="96"/>
    <cellStyle name="Обычный 4" xfId="97"/>
    <cellStyle name="Обычный 4 2" xfId="98"/>
    <cellStyle name="Обычный 40" xfId="99"/>
    <cellStyle name="Обычный 41" xfId="100"/>
    <cellStyle name="Обычный 42" xfId="101"/>
    <cellStyle name="Обычный 43" xfId="102"/>
    <cellStyle name="Обычный 44" xfId="103"/>
    <cellStyle name="Обычный 45" xfId="104"/>
    <cellStyle name="Обычный 46" xfId="105"/>
    <cellStyle name="Обычный 47" xfId="106"/>
    <cellStyle name="Обычный 48" xfId="107"/>
    <cellStyle name="Обычный 49" xfId="108"/>
    <cellStyle name="Обычный 5" xfId="109"/>
    <cellStyle name="Обычный 5 2" xfId="110"/>
    <cellStyle name="Обычный 50" xfId="111"/>
    <cellStyle name="Обычный 51" xfId="112"/>
    <cellStyle name="Обычный 52" xfId="113"/>
    <cellStyle name="Обычный 53" xfId="114"/>
    <cellStyle name="Обычный 54" xfId="115"/>
    <cellStyle name="Обычный 55" xfId="116"/>
    <cellStyle name="Обычный 56" xfId="117"/>
    <cellStyle name="Обычный 57" xfId="118"/>
    <cellStyle name="Обычный 58" xfId="119"/>
    <cellStyle name="Обычный 6" xfId="120"/>
    <cellStyle name="Обычный 6 2" xfId="121"/>
    <cellStyle name="Обычный 7" xfId="122"/>
    <cellStyle name="Обычный 8" xfId="123"/>
    <cellStyle name="Обычный 9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  <cellStyle name="㼿" xfId="136"/>
    <cellStyle name="㼿 10" xfId="137"/>
    <cellStyle name="㼿 11" xfId="138"/>
    <cellStyle name="㼿 12" xfId="139"/>
    <cellStyle name="㼿 13" xfId="140"/>
    <cellStyle name="㼿 2" xfId="141"/>
    <cellStyle name="㼿 3" xfId="142"/>
    <cellStyle name="㼿 4" xfId="143"/>
    <cellStyle name="㼿 5" xfId="144"/>
    <cellStyle name="㼿 6" xfId="145"/>
    <cellStyle name="㼿 7" xfId="146"/>
    <cellStyle name="㼿 8" xfId="147"/>
    <cellStyle name="㼿 9" xfId="148"/>
    <cellStyle name="㼿?" xfId="149"/>
    <cellStyle name="㼿? 10" xfId="150"/>
    <cellStyle name="㼿? 11" xfId="151"/>
    <cellStyle name="㼿? 12" xfId="152"/>
    <cellStyle name="㼿? 13" xfId="153"/>
    <cellStyle name="㼿? 2" xfId="154"/>
    <cellStyle name="㼿? 3" xfId="155"/>
    <cellStyle name="㼿? 4" xfId="156"/>
    <cellStyle name="㼿? 5" xfId="157"/>
    <cellStyle name="㼿? 6" xfId="158"/>
    <cellStyle name="㼿? 7" xfId="159"/>
    <cellStyle name="㼿? 8" xfId="160"/>
    <cellStyle name="㼿? 9" xfId="161"/>
    <cellStyle name="㼿㼿" xfId="162"/>
    <cellStyle name="㼿㼿?" xfId="163"/>
    <cellStyle name="㼿㼿㼿" xfId="164"/>
    <cellStyle name="㼿㼿㼿?" xfId="165"/>
    <cellStyle name="㼿㼿㼿㼿" xfId="166"/>
    <cellStyle name="㼿㼿㼿㼿?" xfId="167"/>
    <cellStyle name="㼿㼿㼿㼿㼿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tabSelected="1" zoomScalePageLayoutView="0" workbookViewId="0" topLeftCell="A1">
      <selection activeCell="A33" sqref="A33:D36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55"/>
      <c r="G1" s="55"/>
      <c r="H1" s="38"/>
    </row>
    <row r="2" spans="1:8" ht="12.75">
      <c r="A2" s="11"/>
      <c r="B2" s="2"/>
      <c r="C2" s="2"/>
      <c r="D2" s="2"/>
      <c r="E2" s="2"/>
      <c r="F2" s="56"/>
      <c r="G2" s="57"/>
      <c r="H2" s="57"/>
    </row>
    <row r="3" spans="1:8" ht="12.75">
      <c r="A3" s="11"/>
      <c r="B3" s="2"/>
      <c r="C3" s="2"/>
      <c r="D3" s="2"/>
      <c r="E3" s="2"/>
      <c r="F3" s="56"/>
      <c r="G3" s="56"/>
      <c r="H3" s="56"/>
    </row>
    <row r="4" spans="1:8" ht="12.75">
      <c r="A4" s="11"/>
      <c r="B4" s="2"/>
      <c r="C4" s="2"/>
      <c r="D4" s="2"/>
      <c r="E4" s="2"/>
      <c r="F4" s="39"/>
      <c r="G4" s="39"/>
      <c r="H4" s="39"/>
    </row>
    <row r="5" spans="1:8" ht="12.75">
      <c r="A5" s="11"/>
      <c r="B5" s="2"/>
      <c r="C5" s="2"/>
      <c r="D5" s="2"/>
      <c r="E5" s="2"/>
      <c r="F5" s="40"/>
      <c r="G5" s="39"/>
      <c r="H5" s="39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68" t="s">
        <v>29</v>
      </c>
      <c r="B7" s="68"/>
      <c r="C7" s="68"/>
      <c r="D7" s="68"/>
      <c r="E7" s="68"/>
      <c r="F7" s="68"/>
      <c r="G7" s="68"/>
      <c r="H7" s="68"/>
    </row>
    <row r="8" spans="1:8" ht="13.5" customHeight="1">
      <c r="A8" s="66" t="s">
        <v>30</v>
      </c>
      <c r="B8" s="66"/>
      <c r="C8" s="66"/>
      <c r="D8" s="66"/>
      <c r="E8" s="66"/>
      <c r="F8" s="66"/>
      <c r="G8" s="66"/>
      <c r="H8" s="66"/>
    </row>
    <row r="9" spans="1:8" ht="13.5" customHeight="1" thickBot="1">
      <c r="A9" s="67" t="s">
        <v>22</v>
      </c>
      <c r="B9" s="67"/>
      <c r="C9" s="67"/>
      <c r="D9" s="67"/>
      <c r="E9" s="67"/>
      <c r="F9" s="67"/>
      <c r="G9" s="67"/>
      <c r="H9" s="67"/>
    </row>
    <row r="10" spans="1:11" ht="23.25" thickBot="1">
      <c r="A10" s="6"/>
      <c r="B10" s="58" t="s">
        <v>4</v>
      </c>
      <c r="C10" s="59"/>
      <c r="D10" s="17" t="s">
        <v>24</v>
      </c>
      <c r="E10" s="15" t="s">
        <v>25</v>
      </c>
      <c r="F10" s="42" t="s">
        <v>23</v>
      </c>
      <c r="G10" s="7" t="s">
        <v>1</v>
      </c>
      <c r="H10" s="16" t="s">
        <v>26</v>
      </c>
      <c r="I10" s="5"/>
      <c r="J10" s="8"/>
      <c r="K10" s="3"/>
    </row>
    <row r="11" spans="1:11" ht="12.75">
      <c r="A11" s="9" t="s">
        <v>16</v>
      </c>
      <c r="B11" s="60" t="s">
        <v>2</v>
      </c>
      <c r="C11" s="61"/>
      <c r="D11" s="18">
        <f>D12+D13</f>
        <v>6534</v>
      </c>
      <c r="E11" s="36">
        <v>58.946</v>
      </c>
      <c r="F11" s="19">
        <f>F12+F13</f>
        <v>385153.17</v>
      </c>
      <c r="G11" s="19">
        <f>G12+G13</f>
        <v>77030.63</v>
      </c>
      <c r="H11" s="20">
        <f>H12+H13</f>
        <v>462183.8</v>
      </c>
      <c r="I11" s="5"/>
      <c r="J11" s="8"/>
      <c r="K11" s="14"/>
    </row>
    <row r="12" spans="1:11" ht="12.75">
      <c r="A12" s="10" t="s">
        <v>17</v>
      </c>
      <c r="B12" s="50" t="s">
        <v>5</v>
      </c>
      <c r="C12" s="51"/>
      <c r="D12" s="34">
        <v>3246</v>
      </c>
      <c r="E12" s="37">
        <v>58.946</v>
      </c>
      <c r="F12" s="35">
        <f>H12-G12</f>
        <v>191338.72</v>
      </c>
      <c r="G12" s="22">
        <f>H12*20%/120*100</f>
        <v>38267.74</v>
      </c>
      <c r="H12" s="23">
        <f>D12*E12*1.2</f>
        <v>229606.46</v>
      </c>
      <c r="I12" s="5"/>
      <c r="J12" s="8"/>
      <c r="K12" s="3"/>
    </row>
    <row r="13" spans="1:11" ht="12.75">
      <c r="A13" s="10" t="s">
        <v>18</v>
      </c>
      <c r="B13" s="50" t="s">
        <v>3</v>
      </c>
      <c r="C13" s="51"/>
      <c r="D13" s="34">
        <f>D14+D15</f>
        <v>3288</v>
      </c>
      <c r="E13" s="37">
        <v>58.946</v>
      </c>
      <c r="F13" s="35">
        <f>H13-G13</f>
        <v>193814.45</v>
      </c>
      <c r="G13" s="22">
        <f>G14+G15</f>
        <v>38762.89</v>
      </c>
      <c r="H13" s="23">
        <f>H14+H15</f>
        <v>232577.34</v>
      </c>
      <c r="I13" s="5"/>
      <c r="J13" s="8"/>
      <c r="K13" s="14"/>
    </row>
    <row r="14" spans="1:11" ht="12.75">
      <c r="A14" s="10" t="s">
        <v>13</v>
      </c>
      <c r="B14" s="50" t="s">
        <v>10</v>
      </c>
      <c r="C14" s="51"/>
      <c r="D14" s="34">
        <v>1270</v>
      </c>
      <c r="E14" s="37">
        <v>58.946</v>
      </c>
      <c r="F14" s="35">
        <f>H14-G14</f>
        <v>74861.42</v>
      </c>
      <c r="G14" s="22">
        <f>H14*20%/120*100</f>
        <v>14972.28</v>
      </c>
      <c r="H14" s="23">
        <f>D14*E14*1.2</f>
        <v>89833.7</v>
      </c>
      <c r="I14" s="5"/>
      <c r="J14" s="8"/>
      <c r="K14" s="3"/>
    </row>
    <row r="15" spans="1:11" ht="12.75">
      <c r="A15" s="10" t="s">
        <v>14</v>
      </c>
      <c r="B15" s="50" t="s">
        <v>6</v>
      </c>
      <c r="C15" s="51"/>
      <c r="D15" s="34">
        <f>D16+D17</f>
        <v>2018</v>
      </c>
      <c r="E15" s="37">
        <v>58.946</v>
      </c>
      <c r="F15" s="35">
        <f>H15-G15</f>
        <v>118953.03</v>
      </c>
      <c r="G15" s="23">
        <f>G16+G17</f>
        <v>23790.61</v>
      </c>
      <c r="H15" s="23">
        <f>H16+H17</f>
        <v>142743.64</v>
      </c>
      <c r="I15" s="5"/>
      <c r="J15" s="8"/>
      <c r="K15" s="3"/>
    </row>
    <row r="16" spans="1:11" ht="12.75">
      <c r="A16" s="10" t="s">
        <v>19</v>
      </c>
      <c r="B16" s="52" t="s">
        <v>12</v>
      </c>
      <c r="C16" s="53"/>
      <c r="D16" s="34">
        <v>0</v>
      </c>
      <c r="E16" s="37">
        <v>58.946</v>
      </c>
      <c r="F16" s="35">
        <f>D16*E16</f>
        <v>0</v>
      </c>
      <c r="G16" s="22">
        <f>H16*20%/120*100</f>
        <v>0</v>
      </c>
      <c r="H16" s="23">
        <f>F16*1.2</f>
        <v>0</v>
      </c>
      <c r="I16" s="5"/>
      <c r="J16" s="8"/>
      <c r="K16" s="3"/>
    </row>
    <row r="17" spans="1:11" ht="12.75">
      <c r="A17" s="24" t="s">
        <v>19</v>
      </c>
      <c r="B17" s="54" t="s">
        <v>7</v>
      </c>
      <c r="C17" s="54"/>
      <c r="D17" s="25">
        <v>2018</v>
      </c>
      <c r="E17" s="37">
        <v>58.946</v>
      </c>
      <c r="F17" s="21">
        <f>E17*D17</f>
        <v>118953.03</v>
      </c>
      <c r="G17" s="22">
        <f>H17*20%/120*100</f>
        <v>23790.61</v>
      </c>
      <c r="H17" s="23">
        <f>F17*1.2</f>
        <v>142743.64</v>
      </c>
      <c r="I17" s="5"/>
      <c r="J17" s="8"/>
      <c r="K17" s="3"/>
    </row>
    <row r="18" spans="1:11" ht="12.75">
      <c r="A18" s="24" t="s">
        <v>20</v>
      </c>
      <c r="B18" s="62" t="s">
        <v>11</v>
      </c>
      <c r="C18" s="62"/>
      <c r="D18" s="26">
        <v>3433.812</v>
      </c>
      <c r="E18" s="21">
        <v>2.02</v>
      </c>
      <c r="F18" s="21">
        <f>H18-G18</f>
        <v>5780.25</v>
      </c>
      <c r="G18" s="22">
        <f>H18*20%/120*100</f>
        <v>1156.05</v>
      </c>
      <c r="H18" s="27">
        <v>6936.3</v>
      </c>
      <c r="I18" s="32"/>
      <c r="J18" s="8"/>
      <c r="K18" s="4"/>
    </row>
    <row r="19" spans="1:11" ht="12.75">
      <c r="A19" s="24"/>
      <c r="B19" s="62"/>
      <c r="C19" s="62"/>
      <c r="D19" s="26">
        <v>9869.662</v>
      </c>
      <c r="E19" s="21">
        <v>2.04</v>
      </c>
      <c r="F19" s="21">
        <f>H19-G19</f>
        <v>16778.42</v>
      </c>
      <c r="G19" s="22">
        <f>H19*20%/120*100</f>
        <v>3355.69</v>
      </c>
      <c r="H19" s="27">
        <v>20134.11</v>
      </c>
      <c r="I19" s="32"/>
      <c r="J19" s="8"/>
      <c r="K19" s="4"/>
    </row>
    <row r="20" spans="1:11" ht="13.5" thickBot="1">
      <c r="A20" s="44"/>
      <c r="B20" s="63"/>
      <c r="C20" s="63"/>
      <c r="D20" s="45">
        <v>-2120.614</v>
      </c>
      <c r="E20" s="46">
        <v>1.01</v>
      </c>
      <c r="F20" s="46">
        <f>H20-G20</f>
        <v>-1784.85</v>
      </c>
      <c r="G20" s="47">
        <f>H20*20%/120*100</f>
        <v>-356.97</v>
      </c>
      <c r="H20" s="48">
        <v>-2141.82</v>
      </c>
      <c r="I20" s="32"/>
      <c r="J20" s="8"/>
      <c r="K20" s="4"/>
    </row>
    <row r="21" spans="1:11" ht="13.5" thickBot="1">
      <c r="A21" s="28" t="s">
        <v>21</v>
      </c>
      <c r="B21" s="64" t="s">
        <v>8</v>
      </c>
      <c r="C21" s="64"/>
      <c r="D21" s="43">
        <f>D18+D20+D19</f>
        <v>11182.86</v>
      </c>
      <c r="E21" s="7"/>
      <c r="F21" s="31">
        <f>F18+F19+F20</f>
        <v>20773.82</v>
      </c>
      <c r="G21" s="31">
        <f>G18+G19+G20</f>
        <v>4154.77</v>
      </c>
      <c r="H21" s="31">
        <f>H18+H19+H20</f>
        <v>24928.59</v>
      </c>
      <c r="I21" s="32"/>
      <c r="J21" s="33"/>
      <c r="K21" s="2"/>
    </row>
    <row r="22" spans="1:11" ht="13.5" thickBot="1">
      <c r="A22" s="28" t="s">
        <v>27</v>
      </c>
      <c r="B22" s="65" t="s">
        <v>9</v>
      </c>
      <c r="C22" s="65"/>
      <c r="D22" s="29">
        <f>D11+D21</f>
        <v>17716.86</v>
      </c>
      <c r="E22" s="7"/>
      <c r="F22" s="30">
        <f>F11+F21</f>
        <v>405926.99</v>
      </c>
      <c r="G22" s="30">
        <f>G11+G21</f>
        <v>81185.4</v>
      </c>
      <c r="H22" s="31">
        <f>H11+H21</f>
        <v>487112.39</v>
      </c>
      <c r="I22" s="5"/>
      <c r="J22" s="8"/>
      <c r="K22" s="2"/>
    </row>
    <row r="23" spans="4:10" ht="12.75">
      <c r="D23" s="49"/>
      <c r="E23" s="49"/>
      <c r="F23" s="49"/>
      <c r="G23" s="49"/>
      <c r="H23" s="49"/>
      <c r="J23" s="41"/>
    </row>
    <row r="34" spans="1:3" ht="12.75">
      <c r="A34" t="s">
        <v>15</v>
      </c>
      <c r="C34" s="41"/>
    </row>
    <row r="35" spans="1:3" ht="12.75">
      <c r="A35" t="s">
        <v>28</v>
      </c>
      <c r="C35" s="41"/>
    </row>
  </sheetData>
  <sheetProtection/>
  <mergeCells count="19">
    <mergeCell ref="B19:C19"/>
    <mergeCell ref="B20:C20"/>
    <mergeCell ref="B21:C21"/>
    <mergeCell ref="B22:C22"/>
    <mergeCell ref="A8:H8"/>
    <mergeCell ref="A9:H9"/>
    <mergeCell ref="B12:C12"/>
    <mergeCell ref="B13:C13"/>
    <mergeCell ref="B14:C14"/>
    <mergeCell ref="B18:C18"/>
    <mergeCell ref="B15:C15"/>
    <mergeCell ref="B16:C16"/>
    <mergeCell ref="B17:C17"/>
    <mergeCell ref="F1:G1"/>
    <mergeCell ref="F2:H2"/>
    <mergeCell ref="F3:H3"/>
    <mergeCell ref="B10:C10"/>
    <mergeCell ref="B11:C11"/>
    <mergeCell ref="A7:H7"/>
  </mergeCells>
  <printOptions/>
  <pageMargins left="0.1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2019-10-08T05:51:34Z</cp:lastPrinted>
  <dcterms:modified xsi:type="dcterms:W3CDTF">2019-10-08T06:02:11Z</dcterms:modified>
  <cp:category/>
  <cp:version/>
  <cp:contentType/>
  <cp:contentStatus/>
</cp:coreProperties>
</file>