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Лист1" sheetId="1" r:id="rId1"/>
    <sheet name="Лист2" sheetId="2" r:id="rId2"/>
    <sheet name="Лист3" sheetId="3" r:id="rId3"/>
  </sheets>
  <externalReferences>
    <externalReference r:id="rId4"/>
  </externalReferences>
  <definedNames>
    <definedName name="org">[1]Титульный!$G$16</definedName>
  </definedNames>
  <calcPr calcId="124519"/>
</workbook>
</file>

<file path=xl/calcChain.xml><?xml version="1.0" encoding="utf-8"?>
<calcChain xmlns="http://schemas.openxmlformats.org/spreadsheetml/2006/main">
  <c r="M25" i="2"/>
  <c r="L25"/>
  <c r="O25"/>
  <c r="P25"/>
  <c r="J25"/>
  <c r="I25"/>
  <c r="G25"/>
  <c r="H25"/>
  <c r="F25"/>
  <c r="D25"/>
  <c r="E25"/>
  <c r="C25"/>
  <c r="M24"/>
  <c r="L24"/>
  <c r="P24"/>
  <c r="O24"/>
  <c r="J24"/>
  <c r="I24"/>
  <c r="G24"/>
  <c r="H24"/>
  <c r="F24"/>
  <c r="D24"/>
  <c r="E24"/>
  <c r="C24"/>
  <c r="D18" i="3"/>
  <c r="D6" s="1"/>
  <c r="C18"/>
  <c r="C6" s="1"/>
  <c r="G6"/>
  <c r="F6"/>
  <c r="E6"/>
  <c r="A2"/>
  <c r="P28" i="2"/>
  <c r="M28" s="1"/>
  <c r="O28"/>
  <c r="L28" s="1"/>
  <c r="J28"/>
  <c r="I28"/>
  <c r="H28"/>
  <c r="G28" s="1"/>
  <c r="F28"/>
  <c r="E28"/>
  <c r="D28" s="1"/>
  <c r="C28"/>
  <c r="P23"/>
  <c r="M23" s="1"/>
  <c r="O23"/>
  <c r="L23" s="1"/>
  <c r="J23"/>
  <c r="I23"/>
  <c r="H23"/>
  <c r="G23" s="1"/>
  <c r="F23"/>
  <c r="E23"/>
  <c r="D23" s="1"/>
  <c r="C23"/>
  <c r="P14"/>
  <c r="M14" s="1"/>
  <c r="O14"/>
  <c r="L14" s="1"/>
  <c r="J14"/>
  <c r="I14"/>
  <c r="H14"/>
  <c r="G14" s="1"/>
  <c r="F14"/>
  <c r="E14"/>
  <c r="D14" s="1"/>
  <c r="C14"/>
  <c r="P11"/>
  <c r="M11" s="1"/>
  <c r="M8" s="1"/>
  <c r="O11"/>
  <c r="L11" s="1"/>
  <c r="L8" s="1"/>
  <c r="J11"/>
  <c r="I11"/>
  <c r="I8" s="1"/>
  <c r="H11"/>
  <c r="G11" s="1"/>
  <c r="G8" s="1"/>
  <c r="F11"/>
  <c r="F8" s="1"/>
  <c r="E11"/>
  <c r="D11" s="1"/>
  <c r="D8" s="1"/>
  <c r="C11"/>
  <c r="P8"/>
  <c r="O8"/>
  <c r="K8"/>
  <c r="C8"/>
  <c r="A3"/>
  <c r="CH49" i="1"/>
  <c r="CG49"/>
  <c r="CF49"/>
  <c r="CE49"/>
  <c r="CD49"/>
  <c r="CC49"/>
  <c r="CB49"/>
  <c r="CA49"/>
  <c r="BZ49"/>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M49"/>
  <c r="L49"/>
  <c r="K49"/>
  <c r="I49"/>
  <c r="H49"/>
  <c r="F49"/>
  <c r="E49"/>
  <c r="D49"/>
  <c r="N30"/>
  <c r="J30"/>
  <c r="G30"/>
  <c r="C30" s="1"/>
  <c r="N29"/>
  <c r="J29" s="1"/>
  <c r="G29"/>
  <c r="C29" s="1"/>
  <c r="N28"/>
  <c r="J28" s="1"/>
  <c r="G28"/>
  <c r="C28" s="1"/>
  <c r="N25"/>
  <c r="N49" s="1"/>
  <c r="G25"/>
  <c r="A10"/>
  <c r="J8" i="2" l="1"/>
  <c r="E8"/>
  <c r="H8"/>
  <c r="J25" i="1"/>
  <c r="J49" s="1"/>
  <c r="G49"/>
  <c r="C25"/>
  <c r="C49" s="1"/>
</calcChain>
</file>

<file path=xl/sharedStrings.xml><?xml version="1.0" encoding="utf-8"?>
<sst xmlns="http://schemas.openxmlformats.org/spreadsheetml/2006/main" count="305" uniqueCount="128">
  <si>
    <t>А. Полезный отпуск электроэнергии и мощности, реализуемой по регулируемым тарифам (ценам) по Договору энергоснабжения</t>
  </si>
  <si>
    <t>Коды по ОКЕИ: 1000 киловатт-часов – 246, мегаватт – 215, тысяча рублей – 384</t>
  </si>
  <si>
    <t>Потребители</t>
  </si>
  <si>
    <t>Код строки</t>
  </si>
  <si>
    <t>Объем электрической энергии потребителей, осуществляющих оплату по одноставочным тарифам (ценам) за отчетный месяц (год), тыс кВт ч</t>
  </si>
  <si>
    <t>Стоимость электрической энергии потребителей, осуществляющих оплату по одноставочным тарифам (ценам) за отчетный месяц (год) без НДС, тыс руб</t>
  </si>
  <si>
    <t>Объем электрической энергии потребителей, осуществляющих оплату по зонным тарифам (ценам) за отчетный месяц (год), 
тыс кВт ч</t>
  </si>
  <si>
    <t>Стоимость электрической энергии потребителей, осуществляющих оплату по зонным тарифам (ценам) за отчетный месяц (год) без НДС, тыс руб</t>
  </si>
  <si>
    <t>Объем электрической энергии потребителей, осуществляющих оплату по трехставочным тарифам (ценам) за отчетный месяц (год), тыс кВт ч</t>
  </si>
  <si>
    <t>Стоимость электрической энергии потребителей, осуществляющих оплату по трехставочным тарифам (ценам) за отчетный месяц (год) без НДС, тыс руб</t>
  </si>
  <si>
    <t>Объем электрической мощности потребителей, осуществляющих оплату услуг по передаче электрической энергии по трехставочным ценам 
за отчетный месяц (год), МВт</t>
  </si>
  <si>
    <t>Стоимость электрической мощности потребителей, осуществляющих оплату услуг по передаче электрической энергии по трехставочным ценам 
за отчетный месяц (год) без НДС, тыс руб</t>
  </si>
  <si>
    <t>Объем электрической энергии за отчетный месяц (год), 
тыс кВт ч</t>
  </si>
  <si>
    <t>Стоимость электрической энергии за отчетный месяц (год) без НДС, тыс руб</t>
  </si>
  <si>
    <t>Стоимость электрической энергии (мощности) без учета стоимости отклонений за отчетный месяц (год) без НДС, по двухставочным тарифам (ценам) 
за отчетный месяц (год) без НДС, тыс руб</t>
  </si>
  <si>
    <t>Стоимость отклонений фактических объемов потребления электрической энергии от плановых (договорных) значений за отчетный  месяц (год) без НДС, тыс руб</t>
  </si>
  <si>
    <t>всего</t>
  </si>
  <si>
    <t>в том числе:</t>
  </si>
  <si>
    <t>ВН</t>
  </si>
  <si>
    <t>СН1</t>
  </si>
  <si>
    <t>СН2</t>
  </si>
  <si>
    <t>НН</t>
  </si>
  <si>
    <t>ФСК</t>
  </si>
  <si>
    <t>ГН</t>
  </si>
  <si>
    <t>Потребители с максимальной мощностью принадлежащих им энергопринимающих устройств от 10 МВт</t>
  </si>
  <si>
    <t>Промышленные и приравненные к ним потребители</t>
  </si>
  <si>
    <t>Электрифицированный железнодорожный транспорт</t>
  </si>
  <si>
    <t>Электрифицированный городской транспорт</t>
  </si>
  <si>
    <t>Непромышленные потребители</t>
  </si>
  <si>
    <t>Сельскохозяйственные товаропроизводители</t>
  </si>
  <si>
    <t>Бюджетные потребители</t>
  </si>
  <si>
    <t>Другие энергоснабжающие организации</t>
  </si>
  <si>
    <t>Потребители с максимальной мощностью принадлежащих им энергопринимающих устройств от 670 кВт до 10 МВт</t>
  </si>
  <si>
    <t>Потребители с максимальной мощностью принадлежащих им энергопринимающих устройств от 150 кВт до 670 кВт</t>
  </si>
  <si>
    <t>Потребители с максимальной мощностью принадлежащих им энергопринимающих устройств до 150 кВт</t>
  </si>
  <si>
    <t>Компенсация расхода электрической энергии на передачу сетевыми организациями</t>
  </si>
  <si>
    <t xml:space="preserve">Полезный отпуск - всего </t>
  </si>
  <si>
    <t>Раздел I. Полезный отпуск электроэнергии и мощности, реализуемой по регулируемым тарифам (ценам) за октябрь 2014г.</t>
  </si>
  <si>
    <t>В. Полезный отпуск электроэнергии, реализуемой населению и приравненным к нему категориям потребителей</t>
  </si>
  <si>
    <t>Объем электрической энергии за отчетный месяц (год), тыс кВт ч всего</t>
  </si>
  <si>
    <t>Стоимость электрической энергии за отчетный месяц (год) с НДС, тыс руб всего</t>
  </si>
  <si>
    <t>Стоимость электрической энергии за отчетный месяц (год) без НДС, тыс руб всего</t>
  </si>
  <si>
    <t>Объем электрической энергии потребителей, осуществляющих оплату по одноставочному тарифу за отчетный месяц (год), тыс кВт ч всего</t>
  </si>
  <si>
    <t>Стоимость электрической энергии потребителей, осуществляющих оплату по одноставочному тарифу за отчетный месяц (год) с НДС, тыс руб всего</t>
  </si>
  <si>
    <t>Стоимость электрической энергии потребителей, осуществляющих оплату по одноставочному тарифу за отчетный месяц (год) без НДС,  тыс руб всего</t>
  </si>
  <si>
    <t>Объем электрической энергии потребителей, осуществляющих оплату по зонным тарифам за отчетный месяц (год), тыс кВт ч</t>
  </si>
  <si>
    <t>Стоимость электрической энергии потребителей, осуществляющих оплату по зонным тарифам за отчетный месяц (год) с НДС, тыс руб всего</t>
  </si>
  <si>
    <t>Стоимость электрической энергии потребителей, осуществляющих оплату по зонным тарифам за отчетный месяц (год) без НДС, тыс руб всего</t>
  </si>
  <si>
    <t>ночь</t>
  </si>
  <si>
    <t>пик</t>
  </si>
  <si>
    <t>полупик (день)</t>
  </si>
  <si>
    <t>Население, всего</t>
  </si>
  <si>
    <t>в пределах социальной нормы</t>
  </si>
  <si>
    <t>сверх социальной нормы</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</si>
  <si>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</si>
  <si>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</si>
  <si>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</si>
  <si>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 270</t>
  </si>
  <si>
    <t> 280</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</si>
  <si>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</si>
  <si>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 290</t>
  </si>
  <si>
    <t> 300</t>
  </si>
  <si>
    <t> 310</t>
  </si>
  <si>
    <t> 320</t>
  </si>
  <si>
    <t> 330</t>
  </si>
  <si>
    <t> 340</t>
  </si>
  <si>
    <t>Потребители, приравненные к населению, всего</t>
  </si>
  <si>
    <t> 400</t>
  </si>
  <si>
    <t> 410</t>
  </si>
  <si>
    <t> 420</t>
  </si>
  <si>
    <t> 430</t>
  </si>
  <si>
    <t>Исполнители коммунальных услуг</t>
  </si>
  <si>
    <t> 440</t>
  </si>
  <si>
    <t> 450</t>
  </si>
  <si>
    <t> 460</t>
  </si>
  <si>
    <t>Садоводческие, огороднические или дачные некоммерческие объединения граждан</t>
  </si>
  <si>
    <t> 470</t>
  </si>
  <si>
    <t> 480</t>
  </si>
  <si>
    <t> 490</t>
  </si>
  <si>
    <t>Религиозные организации</t>
  </si>
  <si>
    <t> 500</t>
  </si>
  <si>
    <t> 510</t>
  </si>
  <si>
    <t> 520</t>
  </si>
  <si>
    <t>Бюджетные организации (проживание военнослужащих, содержание осужденных)</t>
  </si>
  <si>
    <t> 530</t>
  </si>
  <si>
    <t> 540</t>
  </si>
  <si>
    <t> 550</t>
  </si>
  <si>
    <t>Некоммерческие объединения граждан  (гаражно-строительные, гаражные кооперативы)</t>
  </si>
  <si>
    <t> 560</t>
  </si>
  <si>
    <t> 570</t>
  </si>
  <si>
    <t> 580</t>
  </si>
  <si>
    <t>Хозяйственные постройки физических лиц</t>
  </si>
  <si>
    <t> 590</t>
  </si>
  <si>
    <t> 600</t>
  </si>
  <si>
    <t> 610</t>
  </si>
  <si>
    <t>Гарантирующие поставщики, энергосбытовые, энергоснабжающие организации, приобретающие электрическую энергию (мощность) в целях дальнейшей продажи населению</t>
  </si>
  <si>
    <t> 700</t>
  </si>
  <si>
    <t> 710</t>
  </si>
  <si>
    <t> 720</t>
  </si>
  <si>
    <t xml:space="preserve">Наименование </t>
  </si>
  <si>
    <t>Объем электрической энергии за отчетный месяц (год), тыс кВт ч</t>
  </si>
  <si>
    <t>Стоимость электрической энергии за отчетный месяц (год), тыс руб</t>
  </si>
  <si>
    <t>Величина электрической мощности за отчетный месяц (в среднем 
за год), МВт</t>
  </si>
  <si>
    <t>Стоимость электрической мощности за отчетный месяц (год), тыс руб</t>
  </si>
  <si>
    <t>Стоимость без дифференциации на энергию и мощность за отчетный месяц (год), тыс руб</t>
  </si>
  <si>
    <t xml:space="preserve">Продажа </t>
  </si>
  <si>
    <t>В обеспечение СД</t>
  </si>
  <si>
    <t>Х</t>
  </si>
  <si>
    <t>В обеспечение регулируемых договоров (РД)</t>
  </si>
  <si>
    <t>В обеспечение биржевых СДМ</t>
  </si>
  <si>
    <t>В обеспечение внебиржевых СДМ</t>
  </si>
  <si>
    <t>По договорам предоставления мощности ДПМ</t>
  </si>
  <si>
    <t>По ценам РСВ</t>
  </si>
  <si>
    <t>БР</t>
  </si>
  <si>
    <t>Экспортно-импортная и приграничная торговля</t>
  </si>
  <si>
    <t>По результатам КОМ</t>
  </si>
  <si>
    <t>На оптовом рынке по регулируемым ценам</t>
  </si>
  <si>
    <t>На оптовом рынке по нерегулируемым ценам</t>
  </si>
  <si>
    <t>На розничном рынке по регулируемым тарифам (ценам)</t>
  </si>
  <si>
    <t>На розничном рынке по свободным (нерегулируемым) ценам</t>
  </si>
  <si>
    <t>Собственное производство</t>
  </si>
  <si>
    <t>Мощность, заявленная на КОМ</t>
  </si>
  <si>
    <t>Аттестованная мощность</t>
  </si>
  <si>
    <t>Штрафные санкции ЦФР</t>
  </si>
  <si>
    <t>Раздел III. Продажа электрической энергии и мощности за октябрь 2014г.</t>
  </si>
  <si>
    <t>Население, проживающее в сельских населенных пунктах в т.ч.:</t>
  </si>
  <si>
    <t>п. Пельвож</t>
  </si>
  <si>
    <t>п. Горно-Князевск</t>
  </si>
</sst>
</file>

<file path=xl/styles.xml><?xml version="1.0" encoding="utf-8"?>
<styleSheet xmlns="http://schemas.openxmlformats.org/spreadsheetml/2006/main">
  <numFmts count="1">
    <numFmt numFmtId="164" formatCode="#,##0.0000"/>
  </numFmts>
  <fonts count="9">
    <font>
      <sz val="11"/>
      <color theme="1"/>
      <name val="Calibri"/>
      <family val="2"/>
      <charset val="204"/>
      <scheme val="minor"/>
    </font>
    <font>
      <sz val="10"/>
      <name val="Arial Cyr"/>
      <charset val="204"/>
    </font>
    <font>
      <sz val="9"/>
      <color indexed="63"/>
      <name val="Tahoma"/>
      <family val="2"/>
      <charset val="204"/>
    </font>
    <font>
      <sz val="11"/>
      <color indexed="8"/>
      <name val="Calibri"/>
      <family val="2"/>
      <charset val="204"/>
    </font>
    <font>
      <b/>
      <sz val="9"/>
      <color indexed="63"/>
      <name val="Tahoma"/>
      <family val="2"/>
      <charset val="204"/>
    </font>
    <font>
      <sz val="9"/>
      <name val="Tahoma"/>
      <family val="2"/>
      <charset val="204"/>
    </font>
    <font>
      <u/>
      <sz val="9"/>
      <color indexed="63"/>
      <name val="Tahoma"/>
      <family val="2"/>
      <charset val="204"/>
    </font>
    <font>
      <sz val="9"/>
      <color indexed="23"/>
      <name val="Tahoma"/>
      <family val="2"/>
      <charset val="204"/>
    </font>
    <font>
      <sz val="9"/>
      <color indexed="8"/>
      <name val="Tahoma"/>
      <family val="2"/>
      <charset val="204"/>
    </font>
  </fonts>
  <fills count="4">
    <fill>
      <patternFill patternType="none"/>
    </fill>
    <fill>
      <patternFill patternType="gray125"/>
    </fill>
    <fill>
      <patternFill patternType="solid">
        <fgColor indexed="26"/>
        <bgColor indexed="64"/>
      </patternFill>
    </fill>
    <fill>
      <patternFill patternType="solid">
        <fgColor indexed="42"/>
        <bgColor indexed="64"/>
      </patternFill>
    </fill>
  </fills>
  <borders count="11">
    <border>
      <left/>
      <right/>
      <top/>
      <bottom/>
      <diagonal/>
    </border>
    <border>
      <left/>
      <right/>
      <top style="thin">
        <color indexed="55"/>
      </top>
      <bottom/>
      <diagonal/>
    </border>
    <border>
      <left style="thin">
        <color indexed="55"/>
      </left>
      <right/>
      <top style="thin">
        <color indexed="55"/>
      </top>
      <bottom/>
      <diagonal/>
    </border>
    <border>
      <left style="thin">
        <color indexed="55"/>
      </left>
      <right style="thin">
        <color indexed="63"/>
      </right>
      <top style="thin">
        <color indexed="55"/>
      </top>
      <bottom/>
      <diagonal/>
    </border>
    <border>
      <left style="thin">
        <color indexed="63"/>
      </left>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indexed="55"/>
      </left>
      <right style="thin">
        <color indexed="63"/>
      </right>
      <top style="thin">
        <color indexed="55"/>
      </top>
      <bottom style="thin">
        <color indexed="55"/>
      </bottom>
      <diagonal/>
    </border>
    <border>
      <left style="thin">
        <color indexed="63"/>
      </left>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s>
  <cellStyleXfs count="6">
    <xf numFmtId="0" fontId="0" fillId="0" borderId="0"/>
    <xf numFmtId="0" fontId="1" fillId="0" borderId="0"/>
    <xf numFmtId="0" fontId="1" fillId="0" borderId="0"/>
    <xf numFmtId="0" fontId="3" fillId="0" borderId="0"/>
    <xf numFmtId="49" fontId="5" fillId="0" borderId="0" applyBorder="0">
      <alignment vertical="top"/>
    </xf>
    <xf numFmtId="0" fontId="1" fillId="0" borderId="0"/>
  </cellStyleXfs>
  <cellXfs count="98">
    <xf numFmtId="0" fontId="0" fillId="0" borderId="0" xfId="0"/>
    <xf numFmtId="0" fontId="2" fillId="0" borderId="0" xfId="1" applyFont="1" applyProtection="1"/>
    <xf numFmtId="0" fontId="2" fillId="0" borderId="0" xfId="2" applyFont="1" applyProtection="1"/>
    <xf numFmtId="0" fontId="2" fillId="0" borderId="0" xfId="1" applyFont="1" applyBorder="1" applyProtection="1"/>
    <xf numFmtId="0" fontId="4" fillId="0" borderId="1" xfId="3" applyFont="1" applyFill="1" applyBorder="1" applyAlignment="1" applyProtection="1">
      <alignment vertical="center"/>
    </xf>
    <xf numFmtId="0" fontId="4" fillId="0" borderId="1" xfId="3" applyFont="1" applyFill="1" applyBorder="1" applyAlignment="1" applyProtection="1">
      <alignment vertical="center" wrapText="1"/>
    </xf>
    <xf numFmtId="0" fontId="2" fillId="0" borderId="1" xfId="1" applyFont="1" applyFill="1" applyBorder="1" applyAlignment="1" applyProtection="1">
      <alignment vertical="center"/>
    </xf>
    <xf numFmtId="0" fontId="2" fillId="0" borderId="0" xfId="1" applyFont="1" applyFill="1" applyBorder="1" applyAlignment="1" applyProtection="1">
      <alignment vertical="center"/>
    </xf>
    <xf numFmtId="49" fontId="2" fillId="0" borderId="0" xfId="4" applyFont="1" applyBorder="1" applyAlignment="1">
      <alignment vertical="center"/>
    </xf>
    <xf numFmtId="0" fontId="6" fillId="0" borderId="0" xfId="1" applyFont="1" applyBorder="1" applyProtection="1"/>
    <xf numFmtId="0" fontId="6" fillId="0" borderId="0" xfId="1" applyFont="1" applyProtection="1"/>
    <xf numFmtId="0" fontId="2" fillId="0" borderId="0" xfId="4" applyNumberFormat="1" applyFont="1" applyBorder="1" applyAlignment="1">
      <alignment vertical="center"/>
    </xf>
    <xf numFmtId="0" fontId="2" fillId="0" borderId="1" xfId="1" applyFont="1" applyBorder="1" applyProtection="1"/>
    <xf numFmtId="49" fontId="2" fillId="0" borderId="0" xfId="4" applyFont="1" applyBorder="1" applyAlignment="1">
      <alignment horizontal="right" vertical="top"/>
    </xf>
    <xf numFmtId="49" fontId="2" fillId="0" borderId="6" xfId="4" applyFont="1" applyFill="1" applyBorder="1" applyAlignment="1" applyProtection="1">
      <alignment horizontal="center" vertical="center" wrapText="1"/>
    </xf>
    <xf numFmtId="49" fontId="2" fillId="0" borderId="7" xfId="4" applyFont="1" applyFill="1" applyBorder="1" applyAlignment="1" applyProtection="1">
      <alignment horizontal="center" vertical="center" wrapText="1"/>
    </xf>
    <xf numFmtId="49" fontId="2" fillId="0" borderId="2" xfId="4" applyFont="1" applyFill="1" applyBorder="1" applyAlignment="1" applyProtection="1">
      <alignment horizontal="center" vertical="center" wrapText="1"/>
    </xf>
    <xf numFmtId="49" fontId="2" fillId="0" borderId="5" xfId="4" applyFont="1" applyFill="1" applyBorder="1" applyAlignment="1" applyProtection="1">
      <alignment horizontal="center" vertical="center" wrapText="1"/>
    </xf>
    <xf numFmtId="0" fontId="7" fillId="0" borderId="1" xfId="1" applyFont="1" applyBorder="1" applyAlignment="1" applyProtection="1">
      <alignment horizontal="center" vertical="center" wrapText="1"/>
    </xf>
    <xf numFmtId="0" fontId="2" fillId="0" borderId="1" xfId="1" applyFont="1" applyBorder="1" applyAlignment="1" applyProtection="1">
      <alignment horizontal="center" vertical="center" wrapText="1"/>
    </xf>
    <xf numFmtId="49" fontId="2" fillId="0" borderId="2" xfId="4" applyFont="1" applyFill="1" applyBorder="1" applyAlignment="1" applyProtection="1">
      <alignment vertical="center" wrapText="1"/>
    </xf>
    <xf numFmtId="164" fontId="2" fillId="2" borderId="2" xfId="1" applyNumberFormat="1" applyFont="1" applyFill="1" applyBorder="1" applyAlignment="1" applyProtection="1">
      <alignment horizontal="right" vertical="center" wrapText="1"/>
      <protection locked="0"/>
    </xf>
    <xf numFmtId="164" fontId="2" fillId="2" borderId="3" xfId="1" applyNumberFormat="1" applyFont="1" applyFill="1" applyBorder="1" applyAlignment="1" applyProtection="1">
      <alignment horizontal="right" vertical="center" wrapText="1"/>
      <protection locked="0"/>
    </xf>
    <xf numFmtId="164" fontId="2" fillId="2" borderId="4" xfId="1" applyNumberFormat="1" applyFont="1" applyFill="1" applyBorder="1" applyAlignment="1" applyProtection="1">
      <alignment horizontal="right" vertical="center" wrapText="1"/>
      <protection locked="0"/>
    </xf>
    <xf numFmtId="164" fontId="2" fillId="2" borderId="1" xfId="1" applyNumberFormat="1" applyFont="1" applyFill="1" applyBorder="1" applyAlignment="1" applyProtection="1">
      <alignment horizontal="right" vertical="center" wrapText="1"/>
      <protection locked="0"/>
    </xf>
    <xf numFmtId="164" fontId="2" fillId="2" borderId="5" xfId="1" applyNumberFormat="1" applyFont="1" applyFill="1" applyBorder="1" applyAlignment="1" applyProtection="1">
      <alignment horizontal="right" vertical="center" wrapText="1"/>
      <protection locked="0"/>
    </xf>
    <xf numFmtId="164" fontId="2" fillId="2" borderId="2" xfId="1" applyNumberFormat="1" applyFont="1" applyFill="1" applyBorder="1" applyAlignment="1" applyProtection="1">
      <alignment horizontal="right" vertical="center"/>
      <protection locked="0"/>
    </xf>
    <xf numFmtId="164" fontId="2" fillId="2" borderId="3" xfId="1" applyNumberFormat="1" applyFont="1" applyFill="1" applyBorder="1" applyAlignment="1" applyProtection="1">
      <alignment horizontal="right" vertical="center"/>
      <protection locked="0"/>
    </xf>
    <xf numFmtId="164" fontId="2" fillId="2" borderId="4" xfId="1" applyNumberFormat="1" applyFont="1" applyFill="1" applyBorder="1" applyAlignment="1" applyProtection="1">
      <alignment horizontal="right" vertical="center"/>
      <protection locked="0"/>
    </xf>
    <xf numFmtId="164" fontId="2" fillId="2" borderId="1" xfId="1" applyNumberFormat="1" applyFont="1" applyFill="1" applyBorder="1" applyAlignment="1" applyProtection="1">
      <alignment horizontal="right" vertical="center"/>
      <protection locked="0"/>
    </xf>
    <xf numFmtId="164" fontId="2" fillId="2" borderId="5" xfId="1" applyNumberFormat="1" applyFont="1" applyFill="1" applyBorder="1" applyAlignment="1" applyProtection="1">
      <alignment horizontal="right" vertical="center"/>
      <protection locked="0"/>
    </xf>
    <xf numFmtId="164" fontId="2" fillId="2" borderId="8" xfId="1" applyNumberFormat="1" applyFont="1" applyFill="1" applyBorder="1" applyAlignment="1" applyProtection="1">
      <alignment horizontal="right" vertical="center"/>
      <protection locked="0"/>
    </xf>
    <xf numFmtId="164" fontId="2" fillId="2" borderId="6" xfId="1" applyNumberFormat="1" applyFont="1" applyFill="1" applyBorder="1" applyAlignment="1" applyProtection="1">
      <alignment horizontal="right" vertical="center"/>
      <protection locked="0"/>
    </xf>
    <xf numFmtId="164" fontId="2" fillId="2" borderId="7" xfId="1" applyNumberFormat="1" applyFont="1" applyFill="1" applyBorder="1" applyAlignment="1" applyProtection="1">
      <alignment horizontal="right" vertical="center"/>
      <protection locked="0"/>
    </xf>
    <xf numFmtId="49" fontId="2" fillId="0" borderId="6" xfId="4" applyFont="1" applyFill="1" applyBorder="1" applyAlignment="1" applyProtection="1">
      <alignment vertical="center" wrapText="1"/>
    </xf>
    <xf numFmtId="164" fontId="2" fillId="3" borderId="6" xfId="1" applyNumberFormat="1" applyFont="1" applyFill="1" applyBorder="1" applyAlignment="1" applyProtection="1">
      <alignment horizontal="right" vertical="center"/>
    </xf>
    <xf numFmtId="164" fontId="2" fillId="3" borderId="7" xfId="1" applyNumberFormat="1" applyFont="1" applyFill="1" applyBorder="1" applyAlignment="1" applyProtection="1">
      <alignment horizontal="right" vertical="center"/>
    </xf>
    <xf numFmtId="164" fontId="2" fillId="3" borderId="8" xfId="1" applyNumberFormat="1" applyFont="1" applyFill="1" applyBorder="1" applyAlignment="1" applyProtection="1">
      <alignment horizontal="right" vertical="center"/>
    </xf>
    <xf numFmtId="164" fontId="2" fillId="3" borderId="9" xfId="1" applyNumberFormat="1" applyFont="1" applyFill="1" applyBorder="1" applyAlignment="1" applyProtection="1">
      <alignment horizontal="right" vertical="center"/>
    </xf>
    <xf numFmtId="164" fontId="2" fillId="3" borderId="10" xfId="1" applyNumberFormat="1" applyFont="1" applyFill="1" applyBorder="1" applyAlignment="1" applyProtection="1">
      <alignment horizontal="right" vertical="center"/>
    </xf>
    <xf numFmtId="49" fontId="2" fillId="0" borderId="0" xfId="4" applyFont="1" applyBorder="1">
      <alignment vertical="top"/>
    </xf>
    <xf numFmtId="49" fontId="2" fillId="0" borderId="0" xfId="4" applyFont="1" applyBorder="1" applyAlignment="1">
      <alignment horizontal="right" vertical="center"/>
    </xf>
    <xf numFmtId="49" fontId="2" fillId="0" borderId="8" xfId="4" applyFont="1" applyBorder="1" applyAlignment="1">
      <alignment horizontal="center" vertical="center" wrapText="1"/>
    </xf>
    <xf numFmtId="49" fontId="2" fillId="0" borderId="6" xfId="4" applyFont="1" applyBorder="1" applyAlignment="1">
      <alignment horizontal="center" vertical="center" wrapText="1"/>
    </xf>
    <xf numFmtId="49" fontId="2" fillId="0" borderId="7" xfId="4" applyFont="1" applyBorder="1" applyAlignment="1">
      <alignment horizontal="center" vertical="center" wrapText="1"/>
    </xf>
    <xf numFmtId="49" fontId="2" fillId="0" borderId="1" xfId="4" applyFont="1" applyBorder="1" applyAlignment="1">
      <alignment horizontal="center" vertical="center" wrapText="1"/>
    </xf>
    <xf numFmtId="49" fontId="2" fillId="0" borderId="2" xfId="4" applyFont="1" applyBorder="1" applyAlignment="1">
      <alignment horizontal="center" vertical="center" wrapText="1"/>
    </xf>
    <xf numFmtId="49" fontId="2" fillId="0" borderId="5" xfId="4" applyFont="1" applyBorder="1" applyAlignment="1">
      <alignment horizontal="center" vertical="center" wrapText="1"/>
    </xf>
    <xf numFmtId="49" fontId="2" fillId="0" borderId="2" xfId="4" applyFont="1" applyBorder="1" applyAlignment="1">
      <alignment vertical="center" wrapText="1"/>
    </xf>
    <xf numFmtId="164" fontId="8" fillId="2" borderId="2" xfId="1" applyNumberFormat="1" applyFont="1" applyFill="1" applyBorder="1" applyAlignment="1" applyProtection="1">
      <alignment horizontal="center" vertical="center" wrapText="1"/>
      <protection locked="0"/>
    </xf>
    <xf numFmtId="164" fontId="8" fillId="2" borderId="2" xfId="1" applyNumberFormat="1" applyFont="1" applyFill="1" applyBorder="1" applyAlignment="1" applyProtection="1">
      <alignment horizontal="center" vertical="center"/>
      <protection locked="0"/>
    </xf>
    <xf numFmtId="164" fontId="8" fillId="2" borderId="2" xfId="1" applyNumberFormat="1" applyFont="1" applyFill="1" applyBorder="1" applyAlignment="1" applyProtection="1">
      <alignment horizontal="center"/>
      <protection locked="0"/>
    </xf>
    <xf numFmtId="164" fontId="2" fillId="2" borderId="2" xfId="1" applyNumberFormat="1" applyFont="1" applyFill="1" applyBorder="1" applyAlignment="1" applyProtection="1">
      <alignment horizontal="right"/>
      <protection locked="0"/>
    </xf>
    <xf numFmtId="164" fontId="2" fillId="2" borderId="3" xfId="1" applyNumberFormat="1" applyFont="1" applyFill="1" applyBorder="1" applyAlignment="1" applyProtection="1">
      <alignment horizontal="right"/>
      <protection locked="0"/>
    </xf>
    <xf numFmtId="164" fontId="2" fillId="2" borderId="4" xfId="1" applyNumberFormat="1" applyFont="1" applyFill="1" applyBorder="1" applyAlignment="1" applyProtection="1">
      <alignment horizontal="right"/>
      <protection locked="0"/>
    </xf>
    <xf numFmtId="164" fontId="2" fillId="2" borderId="1" xfId="1" applyNumberFormat="1" applyFont="1" applyFill="1" applyBorder="1" applyAlignment="1" applyProtection="1">
      <alignment horizontal="right"/>
      <protection locked="0"/>
    </xf>
    <xf numFmtId="164" fontId="2" fillId="2" borderId="5" xfId="1" applyNumberFormat="1" applyFont="1" applyFill="1" applyBorder="1" applyAlignment="1" applyProtection="1">
      <alignment horizontal="right"/>
      <protection locked="0"/>
    </xf>
    <xf numFmtId="164" fontId="2" fillId="2" borderId="6" xfId="1" applyNumberFormat="1" applyFont="1" applyFill="1" applyBorder="1" applyAlignment="1" applyProtection="1">
      <alignment horizontal="right"/>
      <protection locked="0"/>
    </xf>
    <xf numFmtId="164" fontId="2" fillId="2" borderId="7" xfId="1" applyNumberFormat="1" applyFont="1" applyFill="1" applyBorder="1" applyAlignment="1" applyProtection="1">
      <alignment horizontal="right"/>
      <protection locked="0"/>
    </xf>
    <xf numFmtId="49" fontId="2" fillId="0" borderId="6" xfId="4" applyFont="1" applyBorder="1" applyAlignment="1">
      <alignment vertical="center" wrapText="1"/>
    </xf>
    <xf numFmtId="164" fontId="8" fillId="2" borderId="6" xfId="1" applyNumberFormat="1" applyFont="1" applyFill="1" applyBorder="1" applyAlignment="1" applyProtection="1">
      <alignment horizontal="center"/>
      <protection locked="0"/>
    </xf>
    <xf numFmtId="164" fontId="2" fillId="2" borderId="8" xfId="1" applyNumberFormat="1" applyFont="1" applyFill="1" applyBorder="1" applyAlignment="1" applyProtection="1">
      <alignment horizontal="right"/>
      <protection locked="0"/>
    </xf>
    <xf numFmtId="164" fontId="2" fillId="2" borderId="9" xfId="1" applyNumberFormat="1" applyFont="1" applyFill="1" applyBorder="1" applyAlignment="1" applyProtection="1">
      <alignment horizontal="right"/>
      <protection locked="0"/>
    </xf>
    <xf numFmtId="164" fontId="2" fillId="2" borderId="10" xfId="1" applyNumberFormat="1" applyFont="1" applyFill="1" applyBorder="1" applyAlignment="1" applyProtection="1">
      <alignment horizontal="right"/>
      <protection locked="0"/>
    </xf>
    <xf numFmtId="0" fontId="2" fillId="0" borderId="0" xfId="5" applyFont="1" applyProtection="1"/>
    <xf numFmtId="0" fontId="2" fillId="0" borderId="0" xfId="5" applyFont="1" applyBorder="1" applyProtection="1"/>
    <xf numFmtId="0" fontId="2" fillId="0" borderId="1" xfId="5" applyFont="1" applyBorder="1" applyProtection="1"/>
    <xf numFmtId="0" fontId="2" fillId="0" borderId="0" xfId="5" applyFont="1" applyBorder="1" applyAlignment="1" applyProtection="1">
      <alignment vertical="center"/>
    </xf>
    <xf numFmtId="0" fontId="2" fillId="0" borderId="2"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0" fontId="7" fillId="0" borderId="1" xfId="5" applyFont="1" applyBorder="1" applyAlignment="1" applyProtection="1">
      <alignment horizontal="center" vertical="center"/>
    </xf>
    <xf numFmtId="164" fontId="2" fillId="3" borderId="2" xfId="4" applyNumberFormat="1" applyFont="1" applyFill="1" applyBorder="1" applyAlignment="1" applyProtection="1">
      <alignment horizontal="right" vertical="center" wrapText="1"/>
    </xf>
    <xf numFmtId="164" fontId="2" fillId="3" borderId="5" xfId="4" applyNumberFormat="1" applyFont="1" applyFill="1" applyBorder="1" applyAlignment="1" applyProtection="1">
      <alignment horizontal="right" vertical="center" wrapText="1"/>
    </xf>
    <xf numFmtId="164" fontId="2" fillId="2" borderId="2" xfId="4" applyNumberFormat="1" applyFont="1" applyFill="1" applyBorder="1" applyAlignment="1" applyProtection="1">
      <alignment horizontal="right" vertical="center" wrapText="1"/>
      <protection locked="0"/>
    </xf>
    <xf numFmtId="4" fontId="2" fillId="0" borderId="2" xfId="4" applyNumberFormat="1" applyFont="1" applyBorder="1" applyAlignment="1">
      <alignment horizontal="center" vertical="center" wrapText="1"/>
    </xf>
    <xf numFmtId="4" fontId="2" fillId="0" borderId="5" xfId="4" applyNumberFormat="1" applyFont="1" applyBorder="1" applyAlignment="1">
      <alignment horizontal="center" vertical="center" wrapText="1"/>
    </xf>
    <xf numFmtId="164" fontId="2" fillId="2" borderId="5" xfId="4" applyNumberFormat="1" applyFont="1" applyFill="1" applyBorder="1" applyAlignment="1" applyProtection="1">
      <alignment horizontal="right" vertical="center" wrapText="1"/>
      <protection locked="0"/>
    </xf>
    <xf numFmtId="4" fontId="2" fillId="0" borderId="6" xfId="4" applyNumberFormat="1" applyFont="1" applyBorder="1" applyAlignment="1">
      <alignment horizontal="center" vertical="center" wrapText="1"/>
    </xf>
    <xf numFmtId="164" fontId="2" fillId="2" borderId="6" xfId="4" applyNumberFormat="1" applyFont="1" applyFill="1" applyBorder="1" applyAlignment="1" applyProtection="1">
      <alignment horizontal="right" vertical="center" wrapText="1"/>
      <protection locked="0"/>
    </xf>
    <xf numFmtId="4" fontId="2" fillId="0" borderId="10" xfId="4" applyNumberFormat="1" applyFont="1" applyBorder="1" applyAlignment="1">
      <alignment horizontal="center" vertical="center" wrapText="1"/>
    </xf>
    <xf numFmtId="49" fontId="2" fillId="0" borderId="2" xfId="4" applyFont="1" applyBorder="1" applyAlignment="1">
      <alignment horizontal="center" vertical="center" wrapText="1"/>
    </xf>
    <xf numFmtId="49" fontId="2" fillId="0" borderId="2" xfId="4" applyFont="1" applyFill="1" applyBorder="1" applyAlignment="1" applyProtection="1">
      <alignment horizontal="center" vertical="center" wrapText="1"/>
    </xf>
    <xf numFmtId="49" fontId="2" fillId="0" borderId="3" xfId="4" applyFont="1" applyFill="1" applyBorder="1" applyAlignment="1" applyProtection="1">
      <alignment horizontal="center" vertical="center" wrapText="1"/>
    </xf>
    <xf numFmtId="49" fontId="2" fillId="0" borderId="1" xfId="4" applyFont="1" applyFill="1" applyBorder="1" applyAlignment="1" applyProtection="1">
      <alignment horizontal="center" vertical="center" wrapText="1"/>
    </xf>
    <xf numFmtId="49" fontId="2" fillId="0" borderId="9" xfId="4" applyFont="1" applyFill="1" applyBorder="1" applyAlignment="1" applyProtection="1">
      <alignment horizontal="center" vertical="center" wrapText="1"/>
    </xf>
    <xf numFmtId="49" fontId="2" fillId="0" borderId="5" xfId="4" applyFont="1" applyFill="1" applyBorder="1" applyAlignment="1" applyProtection="1">
      <alignment horizontal="center" vertical="center" wrapText="1"/>
    </xf>
    <xf numFmtId="49" fontId="2" fillId="0" borderId="4" xfId="4" applyFont="1" applyFill="1" applyBorder="1" applyAlignment="1" applyProtection="1">
      <alignment horizontal="center" vertical="center" wrapText="1"/>
    </xf>
    <xf numFmtId="49" fontId="2" fillId="0" borderId="8" xfId="4" applyFont="1" applyFill="1" applyBorder="1" applyAlignment="1" applyProtection="1">
      <alignment horizontal="center" vertical="center" wrapText="1"/>
    </xf>
    <xf numFmtId="49" fontId="2" fillId="0" borderId="6" xfId="4" applyFont="1" applyFill="1" applyBorder="1" applyAlignment="1" applyProtection="1">
      <alignment horizontal="center" vertical="center" wrapText="1"/>
    </xf>
    <xf numFmtId="0" fontId="2" fillId="0" borderId="1" xfId="1" applyFont="1" applyBorder="1" applyAlignment="1" applyProtection="1">
      <alignment horizontal="left" vertical="center"/>
    </xf>
    <xf numFmtId="49" fontId="2" fillId="0" borderId="4" xfId="4" applyFont="1" applyBorder="1" applyAlignment="1">
      <alignment horizontal="center" vertical="center" wrapText="1"/>
    </xf>
    <xf numFmtId="49" fontId="2" fillId="0" borderId="2" xfId="4" applyFont="1" applyBorder="1" applyAlignment="1">
      <alignment horizontal="center" vertical="center" wrapText="1"/>
    </xf>
    <xf numFmtId="49" fontId="2" fillId="0" borderId="3" xfId="4" applyFont="1" applyBorder="1" applyAlignment="1">
      <alignment horizontal="center" vertical="center" wrapText="1"/>
    </xf>
    <xf numFmtId="49" fontId="2" fillId="0" borderId="1" xfId="4" applyFont="1" applyBorder="1" applyAlignment="1">
      <alignment horizontal="center" vertical="center" wrapText="1"/>
    </xf>
    <xf numFmtId="49" fontId="2" fillId="0" borderId="5" xfId="4" applyFont="1" applyBorder="1" applyAlignment="1">
      <alignment horizontal="center" vertical="center" wrapText="1"/>
    </xf>
    <xf numFmtId="0" fontId="2" fillId="0" borderId="0" xfId="1" applyFont="1" applyBorder="1" applyAlignment="1" applyProtection="1">
      <alignment horizontal="left" vertical="center"/>
    </xf>
    <xf numFmtId="49" fontId="2" fillId="0" borderId="6" xfId="4" applyFont="1" applyBorder="1" applyAlignment="1">
      <alignment horizontal="center" vertical="center" wrapText="1"/>
    </xf>
    <xf numFmtId="49" fontId="2" fillId="0" borderId="7" xfId="4" applyFont="1" applyBorder="1" applyAlignment="1">
      <alignment horizontal="center" vertical="center" wrapText="1"/>
    </xf>
  </cellXfs>
  <cellStyles count="6">
    <cellStyle name="Обычный" xfId="0" builtinId="0"/>
    <cellStyle name="Обычный 10" xfId="4"/>
    <cellStyle name="Обычный_Полезный отпуск электроэнергии и мощности, реализуемой по нерегулируемым ценам" xfId="2"/>
    <cellStyle name="Обычный_Полезный отпуск электроэнергии и мощности, реализуемой по регулируемым ценам" xfId="1"/>
    <cellStyle name="Обычный_Продажа" xfId="5"/>
    <cellStyle name="Обычный_Шаблон по источникам для Модуля Реестр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6EE.ST(v1.0)%20&#1086;&#1082;&#1090;&#1103;&#1073;&#1088;&#110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sheetData sheetId="1"/>
      <sheetData sheetId="2">
        <row r="16">
          <cell r="G16" t="str">
            <v>МП "Салехардэнерго"</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3:CH49"/>
  <sheetViews>
    <sheetView workbookViewId="0">
      <selection activeCell="A8" sqref="A8"/>
    </sheetView>
  </sheetViews>
  <sheetFormatPr defaultRowHeight="11.25"/>
  <cols>
    <col min="1" max="1" width="50.5703125" style="1" customWidth="1"/>
    <col min="2" max="2" width="23.28515625" style="1" customWidth="1"/>
    <col min="3" max="3" width="16.140625" style="1" customWidth="1"/>
    <col min="4" max="6" width="9.140625" style="1"/>
    <col min="7" max="7" width="12.5703125" style="1" customWidth="1"/>
    <col min="8" max="9" width="9.140625" style="1"/>
    <col min="10" max="10" width="11.85546875" style="1" customWidth="1"/>
    <col min="11" max="13" width="9.140625" style="1"/>
    <col min="14" max="14" width="12.28515625" style="1" customWidth="1"/>
    <col min="15" max="16384" width="9.140625" style="1"/>
  </cols>
  <sheetData>
    <row r="3" spans="1:8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row>
    <row r="5" spans="1:86">
      <c r="E5" s="3"/>
      <c r="F5" s="3"/>
      <c r="G5" s="3"/>
      <c r="H5" s="3"/>
      <c r="I5" s="3"/>
      <c r="L5" s="3"/>
      <c r="M5" s="3"/>
      <c r="N5" s="3"/>
      <c r="O5" s="3"/>
      <c r="P5" s="3"/>
      <c r="S5" s="3"/>
      <c r="T5" s="3"/>
      <c r="U5" s="3"/>
      <c r="V5" s="3"/>
      <c r="W5" s="3"/>
      <c r="Z5" s="3"/>
      <c r="AA5" s="3"/>
      <c r="AB5" s="3"/>
      <c r="AC5" s="3"/>
      <c r="AD5" s="3"/>
      <c r="AG5" s="3"/>
      <c r="AH5" s="3"/>
      <c r="AI5" s="3"/>
      <c r="AJ5" s="3"/>
      <c r="AK5" s="3"/>
      <c r="AN5" s="3"/>
      <c r="AO5" s="3"/>
      <c r="AP5" s="3"/>
      <c r="AQ5" s="3"/>
      <c r="AR5" s="3"/>
      <c r="AU5" s="3"/>
      <c r="AV5" s="3"/>
      <c r="AW5" s="3"/>
      <c r="AX5" s="3"/>
      <c r="AY5" s="3"/>
      <c r="BB5" s="3"/>
      <c r="BC5" s="3"/>
      <c r="BD5" s="3"/>
      <c r="BE5" s="3"/>
      <c r="BF5" s="3"/>
      <c r="BI5" s="3"/>
      <c r="BJ5" s="3"/>
      <c r="BK5" s="3"/>
      <c r="BL5" s="3"/>
      <c r="BM5" s="3"/>
      <c r="BP5" s="3"/>
      <c r="BQ5" s="3"/>
      <c r="BR5" s="3"/>
      <c r="BS5" s="3"/>
      <c r="BT5" s="3"/>
      <c r="BW5" s="3"/>
      <c r="BX5" s="3"/>
      <c r="BY5" s="3"/>
      <c r="BZ5" s="3"/>
      <c r="CA5" s="3"/>
      <c r="CD5" s="3"/>
      <c r="CE5" s="3"/>
      <c r="CF5" s="3"/>
      <c r="CG5" s="3"/>
      <c r="CH5" s="3"/>
    </row>
    <row r="6" spans="1:86">
      <c r="E6" s="3"/>
      <c r="F6" s="3"/>
      <c r="G6" s="3"/>
      <c r="H6" s="3"/>
      <c r="I6" s="3"/>
      <c r="L6" s="3"/>
      <c r="M6" s="3"/>
      <c r="N6" s="3"/>
      <c r="O6" s="3"/>
      <c r="P6" s="3"/>
      <c r="S6" s="3"/>
      <c r="T6" s="3"/>
      <c r="U6" s="3"/>
      <c r="V6" s="3"/>
      <c r="W6" s="3"/>
      <c r="Z6" s="3"/>
      <c r="AA6" s="3"/>
      <c r="AB6" s="3"/>
      <c r="AC6" s="3"/>
      <c r="AD6" s="3"/>
      <c r="AG6" s="3"/>
      <c r="AH6" s="3"/>
      <c r="AI6" s="3"/>
      <c r="AJ6" s="3"/>
      <c r="AK6" s="3"/>
      <c r="AN6" s="3"/>
      <c r="AO6" s="3"/>
      <c r="AP6" s="3"/>
      <c r="AQ6" s="3"/>
      <c r="AR6" s="3"/>
      <c r="AU6" s="3"/>
      <c r="AV6" s="3"/>
      <c r="AW6" s="3"/>
      <c r="AX6" s="3"/>
      <c r="AY6" s="3"/>
      <c r="BB6" s="3"/>
      <c r="BC6" s="3"/>
      <c r="BD6" s="3"/>
      <c r="BE6" s="3"/>
      <c r="BF6" s="3"/>
      <c r="BI6" s="3"/>
      <c r="BJ6" s="3"/>
      <c r="BK6" s="3"/>
      <c r="BL6" s="3"/>
      <c r="BM6" s="3"/>
      <c r="BP6" s="3"/>
      <c r="BQ6" s="3"/>
      <c r="BR6" s="3"/>
      <c r="BS6" s="3"/>
      <c r="BT6" s="3"/>
      <c r="BW6" s="3"/>
      <c r="BX6" s="3"/>
      <c r="BY6" s="3"/>
      <c r="BZ6" s="3"/>
      <c r="CA6" s="3"/>
      <c r="CD6" s="3"/>
      <c r="CE6" s="3"/>
      <c r="CF6" s="3"/>
      <c r="CG6" s="3"/>
      <c r="CH6" s="3"/>
    </row>
    <row r="7" spans="1:86">
      <c r="A7" s="3"/>
      <c r="B7" s="3"/>
      <c r="C7" s="3"/>
      <c r="D7" s="3"/>
      <c r="E7" s="3"/>
      <c r="F7" s="3"/>
      <c r="G7" s="3"/>
      <c r="H7" s="3"/>
      <c r="I7" s="3"/>
      <c r="J7" s="3"/>
      <c r="L7" s="3"/>
      <c r="M7" s="3"/>
      <c r="N7" s="3"/>
      <c r="O7" s="3"/>
      <c r="P7" s="3"/>
      <c r="S7" s="3"/>
      <c r="T7" s="3"/>
      <c r="U7" s="3"/>
      <c r="V7" s="3"/>
      <c r="W7" s="3"/>
      <c r="Z7" s="3"/>
      <c r="AA7" s="3"/>
      <c r="AB7" s="3"/>
      <c r="AC7" s="3"/>
      <c r="AD7" s="3"/>
      <c r="AG7" s="3"/>
      <c r="AH7" s="3"/>
      <c r="AI7" s="3"/>
      <c r="AJ7" s="3"/>
      <c r="AK7" s="3"/>
      <c r="AN7" s="3"/>
      <c r="AO7" s="3"/>
      <c r="AP7" s="3"/>
      <c r="AQ7" s="3"/>
      <c r="AR7" s="3"/>
      <c r="AU7" s="3"/>
      <c r="AV7" s="3"/>
      <c r="AW7" s="3"/>
      <c r="AX7" s="3"/>
      <c r="AY7" s="3"/>
      <c r="BB7" s="3"/>
      <c r="BC7" s="3"/>
      <c r="BD7" s="3"/>
      <c r="BE7" s="3"/>
      <c r="BF7" s="3"/>
      <c r="BI7" s="3"/>
      <c r="BJ7" s="3"/>
      <c r="BK7" s="3"/>
      <c r="BL7" s="3"/>
      <c r="BM7" s="3"/>
      <c r="BP7" s="3"/>
      <c r="BQ7" s="3"/>
      <c r="BR7" s="3"/>
      <c r="BS7" s="3"/>
      <c r="BT7" s="3"/>
      <c r="BW7" s="3"/>
      <c r="BX7" s="3"/>
      <c r="BY7" s="3"/>
      <c r="BZ7" s="3"/>
      <c r="CA7" s="3"/>
      <c r="CD7" s="3"/>
      <c r="CE7" s="3"/>
      <c r="CF7" s="3"/>
      <c r="CG7" s="3"/>
      <c r="CH7" s="3"/>
    </row>
    <row r="8" spans="1:86">
      <c r="A8" s="4" t="s">
        <v>37</v>
      </c>
      <c r="B8" s="5"/>
      <c r="C8" s="5"/>
      <c r="D8" s="5"/>
      <c r="E8" s="5"/>
      <c r="F8" s="5"/>
      <c r="G8" s="5"/>
      <c r="H8" s="6"/>
      <c r="I8" s="6"/>
      <c r="J8" s="6"/>
      <c r="K8" s="7"/>
      <c r="L8" s="7"/>
      <c r="M8" s="7"/>
      <c r="N8" s="7"/>
      <c r="O8" s="7"/>
      <c r="P8" s="7"/>
    </row>
    <row r="9" spans="1:86">
      <c r="A9" s="8" t="s">
        <v>0</v>
      </c>
      <c r="B9" s="9"/>
      <c r="C9" s="9"/>
      <c r="D9" s="9"/>
      <c r="E9" s="9"/>
      <c r="F9" s="9"/>
      <c r="G9" s="9"/>
      <c r="H9" s="9"/>
      <c r="I9" s="9"/>
      <c r="J9" s="9"/>
      <c r="K9" s="10"/>
      <c r="L9" s="10"/>
    </row>
    <row r="10" spans="1:86">
      <c r="A10" s="11" t="str">
        <f>IF(org="","Не определено",org)</f>
        <v>МП "Салехардэнерго"</v>
      </c>
      <c r="B10" s="9"/>
      <c r="C10" s="9"/>
      <c r="D10" s="9"/>
      <c r="E10" s="9"/>
      <c r="F10" s="9"/>
      <c r="G10" s="9"/>
      <c r="H10" s="9"/>
      <c r="I10" s="9"/>
      <c r="J10" s="9"/>
      <c r="K10" s="10"/>
      <c r="L10" s="10"/>
    </row>
    <row r="11" spans="1:86">
      <c r="A11" s="89"/>
      <c r="B11" s="89"/>
      <c r="C11" s="89"/>
      <c r="D11" s="89"/>
      <c r="E11" s="89"/>
      <c r="F11" s="89"/>
      <c r="G11" s="89"/>
      <c r="H11" s="89"/>
      <c r="I11" s="12"/>
      <c r="J11" s="12"/>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13" t="s">
        <v>1</v>
      </c>
    </row>
    <row r="12" spans="1:86">
      <c r="A12" s="81" t="s">
        <v>2</v>
      </c>
      <c r="B12" s="81" t="s">
        <v>3</v>
      </c>
      <c r="C12" s="81" t="s">
        <v>4</v>
      </c>
      <c r="D12" s="81"/>
      <c r="E12" s="81"/>
      <c r="F12" s="81"/>
      <c r="G12" s="81"/>
      <c r="H12" s="81"/>
      <c r="I12" s="82"/>
      <c r="J12" s="86" t="s">
        <v>5</v>
      </c>
      <c r="K12" s="81"/>
      <c r="L12" s="81"/>
      <c r="M12" s="81"/>
      <c r="N12" s="81"/>
      <c r="O12" s="81"/>
      <c r="P12" s="82"/>
      <c r="Q12" s="86" t="s">
        <v>6</v>
      </c>
      <c r="R12" s="81"/>
      <c r="S12" s="81"/>
      <c r="T12" s="81"/>
      <c r="U12" s="81"/>
      <c r="V12" s="81"/>
      <c r="W12" s="82"/>
      <c r="X12" s="86" t="s">
        <v>7</v>
      </c>
      <c r="Y12" s="81"/>
      <c r="Z12" s="81"/>
      <c r="AA12" s="81"/>
      <c r="AB12" s="81"/>
      <c r="AC12" s="81"/>
      <c r="AD12" s="82"/>
      <c r="AE12" s="86" t="s">
        <v>8</v>
      </c>
      <c r="AF12" s="81"/>
      <c r="AG12" s="81"/>
      <c r="AH12" s="81"/>
      <c r="AI12" s="81"/>
      <c r="AJ12" s="81"/>
      <c r="AK12" s="82"/>
      <c r="AL12" s="86" t="s">
        <v>9</v>
      </c>
      <c r="AM12" s="81"/>
      <c r="AN12" s="81"/>
      <c r="AO12" s="81"/>
      <c r="AP12" s="81"/>
      <c r="AQ12" s="81"/>
      <c r="AR12" s="82"/>
      <c r="AS12" s="86" t="s">
        <v>10</v>
      </c>
      <c r="AT12" s="81"/>
      <c r="AU12" s="81"/>
      <c r="AV12" s="81"/>
      <c r="AW12" s="81"/>
      <c r="AX12" s="81"/>
      <c r="AY12" s="82"/>
      <c r="AZ12" s="86" t="s">
        <v>11</v>
      </c>
      <c r="BA12" s="81"/>
      <c r="BB12" s="81"/>
      <c r="BC12" s="81"/>
      <c r="BD12" s="81"/>
      <c r="BE12" s="81"/>
      <c r="BF12" s="82"/>
      <c r="BG12" s="86" t="s">
        <v>12</v>
      </c>
      <c r="BH12" s="81"/>
      <c r="BI12" s="81"/>
      <c r="BJ12" s="81"/>
      <c r="BK12" s="81"/>
      <c r="BL12" s="81"/>
      <c r="BM12" s="82"/>
      <c r="BN12" s="86" t="s">
        <v>13</v>
      </c>
      <c r="BO12" s="81"/>
      <c r="BP12" s="81"/>
      <c r="BQ12" s="81"/>
      <c r="BR12" s="81"/>
      <c r="BS12" s="81"/>
      <c r="BT12" s="82"/>
      <c r="BU12" s="83" t="s">
        <v>14</v>
      </c>
      <c r="BV12" s="81"/>
      <c r="BW12" s="81"/>
      <c r="BX12" s="81"/>
      <c r="BY12" s="81"/>
      <c r="BZ12" s="81"/>
      <c r="CA12" s="82"/>
      <c r="CB12" s="83" t="s">
        <v>15</v>
      </c>
      <c r="CC12" s="81"/>
      <c r="CD12" s="81"/>
      <c r="CE12" s="81"/>
      <c r="CF12" s="81"/>
      <c r="CG12" s="81"/>
      <c r="CH12" s="85"/>
    </row>
    <row r="13" spans="1:86">
      <c r="A13" s="81"/>
      <c r="B13" s="81"/>
      <c r="C13" s="81" t="s">
        <v>16</v>
      </c>
      <c r="D13" s="81" t="s">
        <v>17</v>
      </c>
      <c r="E13" s="81"/>
      <c r="F13" s="81"/>
      <c r="G13" s="81"/>
      <c r="H13" s="81"/>
      <c r="I13" s="82"/>
      <c r="J13" s="86" t="s">
        <v>16</v>
      </c>
      <c r="K13" s="81" t="s">
        <v>17</v>
      </c>
      <c r="L13" s="81"/>
      <c r="M13" s="81"/>
      <c r="N13" s="81"/>
      <c r="O13" s="81"/>
      <c r="P13" s="82"/>
      <c r="Q13" s="86" t="s">
        <v>16</v>
      </c>
      <c r="R13" s="81" t="s">
        <v>17</v>
      </c>
      <c r="S13" s="81"/>
      <c r="T13" s="81"/>
      <c r="U13" s="81"/>
      <c r="V13" s="81"/>
      <c r="W13" s="82"/>
      <c r="X13" s="86" t="s">
        <v>16</v>
      </c>
      <c r="Y13" s="81" t="s">
        <v>17</v>
      </c>
      <c r="Z13" s="81"/>
      <c r="AA13" s="81"/>
      <c r="AB13" s="81"/>
      <c r="AC13" s="81"/>
      <c r="AD13" s="82"/>
      <c r="AE13" s="86" t="s">
        <v>16</v>
      </c>
      <c r="AF13" s="81" t="s">
        <v>17</v>
      </c>
      <c r="AG13" s="81"/>
      <c r="AH13" s="81"/>
      <c r="AI13" s="81"/>
      <c r="AJ13" s="81"/>
      <c r="AK13" s="82"/>
      <c r="AL13" s="86" t="s">
        <v>16</v>
      </c>
      <c r="AM13" s="81" t="s">
        <v>17</v>
      </c>
      <c r="AN13" s="81"/>
      <c r="AO13" s="81"/>
      <c r="AP13" s="81"/>
      <c r="AQ13" s="81"/>
      <c r="AR13" s="82"/>
      <c r="AS13" s="86" t="s">
        <v>16</v>
      </c>
      <c r="AT13" s="81" t="s">
        <v>17</v>
      </c>
      <c r="AU13" s="81"/>
      <c r="AV13" s="81"/>
      <c r="AW13" s="81"/>
      <c r="AX13" s="81"/>
      <c r="AY13" s="82"/>
      <c r="AZ13" s="86" t="s">
        <v>16</v>
      </c>
      <c r="BA13" s="81" t="s">
        <v>17</v>
      </c>
      <c r="BB13" s="81"/>
      <c r="BC13" s="81"/>
      <c r="BD13" s="81"/>
      <c r="BE13" s="81"/>
      <c r="BF13" s="82"/>
      <c r="BG13" s="86" t="s">
        <v>16</v>
      </c>
      <c r="BH13" s="81" t="s">
        <v>17</v>
      </c>
      <c r="BI13" s="81"/>
      <c r="BJ13" s="81"/>
      <c r="BK13" s="81"/>
      <c r="BL13" s="81"/>
      <c r="BM13" s="82"/>
      <c r="BN13" s="86" t="s">
        <v>16</v>
      </c>
      <c r="BO13" s="81" t="s">
        <v>17</v>
      </c>
      <c r="BP13" s="81"/>
      <c r="BQ13" s="81"/>
      <c r="BR13" s="81"/>
      <c r="BS13" s="81"/>
      <c r="BT13" s="82"/>
      <c r="BU13" s="83" t="s">
        <v>16</v>
      </c>
      <c r="BV13" s="81" t="s">
        <v>17</v>
      </c>
      <c r="BW13" s="81"/>
      <c r="BX13" s="81"/>
      <c r="BY13" s="81"/>
      <c r="BZ13" s="81"/>
      <c r="CA13" s="82"/>
      <c r="CB13" s="83" t="s">
        <v>16</v>
      </c>
      <c r="CC13" s="81" t="s">
        <v>17</v>
      </c>
      <c r="CD13" s="81"/>
      <c r="CE13" s="81"/>
      <c r="CF13" s="81"/>
      <c r="CG13" s="81"/>
      <c r="CH13" s="85"/>
    </row>
    <row r="14" spans="1:86">
      <c r="A14" s="81"/>
      <c r="B14" s="81"/>
      <c r="C14" s="88"/>
      <c r="D14" s="14" t="s">
        <v>18</v>
      </c>
      <c r="E14" s="14" t="s">
        <v>19</v>
      </c>
      <c r="F14" s="14" t="s">
        <v>20</v>
      </c>
      <c r="G14" s="14" t="s">
        <v>21</v>
      </c>
      <c r="H14" s="14" t="s">
        <v>22</v>
      </c>
      <c r="I14" s="15" t="s">
        <v>23</v>
      </c>
      <c r="J14" s="87"/>
      <c r="K14" s="14" t="s">
        <v>18</v>
      </c>
      <c r="L14" s="14" t="s">
        <v>19</v>
      </c>
      <c r="M14" s="14" t="s">
        <v>20</v>
      </c>
      <c r="N14" s="14" t="s">
        <v>21</v>
      </c>
      <c r="O14" s="14" t="s">
        <v>22</v>
      </c>
      <c r="P14" s="15" t="s">
        <v>23</v>
      </c>
      <c r="Q14" s="87"/>
      <c r="R14" s="14" t="s">
        <v>18</v>
      </c>
      <c r="S14" s="14" t="s">
        <v>19</v>
      </c>
      <c r="T14" s="14" t="s">
        <v>20</v>
      </c>
      <c r="U14" s="14" t="s">
        <v>21</v>
      </c>
      <c r="V14" s="14" t="s">
        <v>22</v>
      </c>
      <c r="W14" s="15" t="s">
        <v>23</v>
      </c>
      <c r="X14" s="87"/>
      <c r="Y14" s="14" t="s">
        <v>18</v>
      </c>
      <c r="Z14" s="14" t="s">
        <v>19</v>
      </c>
      <c r="AA14" s="14" t="s">
        <v>20</v>
      </c>
      <c r="AB14" s="14" t="s">
        <v>21</v>
      </c>
      <c r="AC14" s="14" t="s">
        <v>22</v>
      </c>
      <c r="AD14" s="15" t="s">
        <v>23</v>
      </c>
      <c r="AE14" s="87"/>
      <c r="AF14" s="14" t="s">
        <v>18</v>
      </c>
      <c r="AG14" s="14" t="s">
        <v>19</v>
      </c>
      <c r="AH14" s="14" t="s">
        <v>20</v>
      </c>
      <c r="AI14" s="14" t="s">
        <v>21</v>
      </c>
      <c r="AJ14" s="14" t="s">
        <v>22</v>
      </c>
      <c r="AK14" s="15" t="s">
        <v>23</v>
      </c>
      <c r="AL14" s="87"/>
      <c r="AM14" s="14" t="s">
        <v>18</v>
      </c>
      <c r="AN14" s="14" t="s">
        <v>19</v>
      </c>
      <c r="AO14" s="14" t="s">
        <v>20</v>
      </c>
      <c r="AP14" s="14" t="s">
        <v>21</v>
      </c>
      <c r="AQ14" s="14" t="s">
        <v>22</v>
      </c>
      <c r="AR14" s="15" t="s">
        <v>23</v>
      </c>
      <c r="AS14" s="87"/>
      <c r="AT14" s="14" t="s">
        <v>18</v>
      </c>
      <c r="AU14" s="14" t="s">
        <v>19</v>
      </c>
      <c r="AV14" s="14" t="s">
        <v>20</v>
      </c>
      <c r="AW14" s="14" t="s">
        <v>21</v>
      </c>
      <c r="AX14" s="14" t="s">
        <v>22</v>
      </c>
      <c r="AY14" s="15" t="s">
        <v>23</v>
      </c>
      <c r="AZ14" s="87"/>
      <c r="BA14" s="14" t="s">
        <v>18</v>
      </c>
      <c r="BB14" s="14" t="s">
        <v>19</v>
      </c>
      <c r="BC14" s="14" t="s">
        <v>20</v>
      </c>
      <c r="BD14" s="14" t="s">
        <v>21</v>
      </c>
      <c r="BE14" s="14" t="s">
        <v>22</v>
      </c>
      <c r="BF14" s="15" t="s">
        <v>23</v>
      </c>
      <c r="BG14" s="87"/>
      <c r="BH14" s="14" t="s">
        <v>18</v>
      </c>
      <c r="BI14" s="14" t="s">
        <v>19</v>
      </c>
      <c r="BJ14" s="14" t="s">
        <v>20</v>
      </c>
      <c r="BK14" s="14" t="s">
        <v>21</v>
      </c>
      <c r="BL14" s="14" t="s">
        <v>22</v>
      </c>
      <c r="BM14" s="15" t="s">
        <v>23</v>
      </c>
      <c r="BN14" s="87"/>
      <c r="BO14" s="14" t="s">
        <v>18</v>
      </c>
      <c r="BP14" s="14" t="s">
        <v>19</v>
      </c>
      <c r="BQ14" s="14" t="s">
        <v>20</v>
      </c>
      <c r="BR14" s="14" t="s">
        <v>21</v>
      </c>
      <c r="BS14" s="14" t="s">
        <v>22</v>
      </c>
      <c r="BT14" s="15" t="s">
        <v>23</v>
      </c>
      <c r="BU14" s="84"/>
      <c r="BV14" s="14" t="s">
        <v>18</v>
      </c>
      <c r="BW14" s="14" t="s">
        <v>19</v>
      </c>
      <c r="BX14" s="14" t="s">
        <v>20</v>
      </c>
      <c r="BY14" s="14" t="s">
        <v>21</v>
      </c>
      <c r="BZ14" s="14" t="s">
        <v>22</v>
      </c>
      <c r="CA14" s="15" t="s">
        <v>23</v>
      </c>
      <c r="CB14" s="83"/>
      <c r="CC14" s="16" t="s">
        <v>18</v>
      </c>
      <c r="CD14" s="16" t="s">
        <v>19</v>
      </c>
      <c r="CE14" s="16" t="s">
        <v>20</v>
      </c>
      <c r="CF14" s="16" t="s">
        <v>21</v>
      </c>
      <c r="CG14" s="16" t="s">
        <v>22</v>
      </c>
      <c r="CH14" s="17" t="s">
        <v>23</v>
      </c>
    </row>
    <row r="15" spans="1:86">
      <c r="A15" s="18">
        <v>1</v>
      </c>
      <c r="B15" s="18">
        <v>2</v>
      </c>
      <c r="C15" s="18">
        <v>3</v>
      </c>
      <c r="D15" s="18">
        <v>4</v>
      </c>
      <c r="E15" s="18">
        <v>5</v>
      </c>
      <c r="F15" s="18">
        <v>6</v>
      </c>
      <c r="G15" s="18">
        <v>7</v>
      </c>
      <c r="H15" s="18">
        <v>8</v>
      </c>
      <c r="I15" s="19">
        <v>9</v>
      </c>
      <c r="J15" s="18">
        <v>10</v>
      </c>
      <c r="K15" s="18">
        <v>11</v>
      </c>
      <c r="L15" s="18">
        <v>12</v>
      </c>
      <c r="M15" s="18">
        <v>13</v>
      </c>
      <c r="N15" s="18">
        <v>14</v>
      </c>
      <c r="O15" s="18">
        <v>15</v>
      </c>
      <c r="P15" s="18">
        <v>16</v>
      </c>
      <c r="Q15" s="18">
        <v>17</v>
      </c>
      <c r="R15" s="18">
        <v>18</v>
      </c>
      <c r="S15" s="18">
        <v>19</v>
      </c>
      <c r="T15" s="18">
        <v>20</v>
      </c>
      <c r="U15" s="18">
        <v>21</v>
      </c>
      <c r="V15" s="18">
        <v>22</v>
      </c>
      <c r="W15" s="18">
        <v>23</v>
      </c>
      <c r="X15" s="18">
        <v>24</v>
      </c>
      <c r="Y15" s="18">
        <v>25</v>
      </c>
      <c r="Z15" s="18">
        <v>26</v>
      </c>
      <c r="AA15" s="18">
        <v>27</v>
      </c>
      <c r="AB15" s="18">
        <v>28</v>
      </c>
      <c r="AC15" s="18">
        <v>29</v>
      </c>
      <c r="AD15" s="18">
        <v>30</v>
      </c>
      <c r="AE15" s="18">
        <v>31</v>
      </c>
      <c r="AF15" s="18">
        <v>32</v>
      </c>
      <c r="AG15" s="18">
        <v>33</v>
      </c>
      <c r="AH15" s="18">
        <v>34</v>
      </c>
      <c r="AI15" s="18">
        <v>35</v>
      </c>
      <c r="AJ15" s="18">
        <v>36</v>
      </c>
      <c r="AK15" s="18">
        <v>37</v>
      </c>
      <c r="AL15" s="18">
        <v>38</v>
      </c>
      <c r="AM15" s="18">
        <v>39</v>
      </c>
      <c r="AN15" s="18">
        <v>40</v>
      </c>
      <c r="AO15" s="18">
        <v>41</v>
      </c>
      <c r="AP15" s="18">
        <v>42</v>
      </c>
      <c r="AQ15" s="18">
        <v>43</v>
      </c>
      <c r="AR15" s="18">
        <v>44</v>
      </c>
      <c r="AS15" s="18">
        <v>45</v>
      </c>
      <c r="AT15" s="18">
        <v>46</v>
      </c>
      <c r="AU15" s="18">
        <v>47</v>
      </c>
      <c r="AV15" s="18">
        <v>48</v>
      </c>
      <c r="AW15" s="18">
        <v>49</v>
      </c>
      <c r="AX15" s="18">
        <v>50</v>
      </c>
      <c r="AY15" s="18">
        <v>51</v>
      </c>
      <c r="AZ15" s="18">
        <v>52</v>
      </c>
      <c r="BA15" s="18">
        <v>53</v>
      </c>
      <c r="BB15" s="18">
        <v>54</v>
      </c>
      <c r="BC15" s="18">
        <v>55</v>
      </c>
      <c r="BD15" s="18">
        <v>56</v>
      </c>
      <c r="BE15" s="18">
        <v>57</v>
      </c>
      <c r="BF15" s="18">
        <v>58</v>
      </c>
      <c r="BG15" s="18">
        <v>59</v>
      </c>
      <c r="BH15" s="18">
        <v>60</v>
      </c>
      <c r="BI15" s="18">
        <v>61</v>
      </c>
      <c r="BJ15" s="18">
        <v>62</v>
      </c>
      <c r="BK15" s="18">
        <v>63</v>
      </c>
      <c r="BL15" s="18">
        <v>64</v>
      </c>
      <c r="BM15" s="18">
        <v>65</v>
      </c>
      <c r="BN15" s="18">
        <v>66</v>
      </c>
      <c r="BO15" s="18">
        <v>67</v>
      </c>
      <c r="BP15" s="18">
        <v>68</v>
      </c>
      <c r="BQ15" s="18">
        <v>69</v>
      </c>
      <c r="BR15" s="18">
        <v>70</v>
      </c>
      <c r="BS15" s="18">
        <v>71</v>
      </c>
      <c r="BT15" s="18">
        <v>72</v>
      </c>
      <c r="BU15" s="18">
        <v>73</v>
      </c>
      <c r="BV15" s="18">
        <v>74</v>
      </c>
      <c r="BW15" s="18">
        <v>75</v>
      </c>
      <c r="BX15" s="18">
        <v>76</v>
      </c>
      <c r="BY15" s="18">
        <v>77</v>
      </c>
      <c r="BZ15" s="18">
        <v>78</v>
      </c>
      <c r="CA15" s="18">
        <v>79</v>
      </c>
      <c r="CB15" s="18">
        <v>80</v>
      </c>
      <c r="CC15" s="18">
        <v>81</v>
      </c>
      <c r="CD15" s="18">
        <v>82</v>
      </c>
      <c r="CE15" s="18">
        <v>83</v>
      </c>
      <c r="CF15" s="18">
        <v>84</v>
      </c>
      <c r="CG15" s="18">
        <v>85</v>
      </c>
      <c r="CH15" s="18">
        <v>86</v>
      </c>
    </row>
    <row r="16" spans="1:86" ht="30.75" customHeight="1">
      <c r="A16" s="20" t="s">
        <v>24</v>
      </c>
      <c r="B16" s="16">
        <v>100</v>
      </c>
      <c r="C16" s="21"/>
      <c r="D16" s="21"/>
      <c r="E16" s="21"/>
      <c r="F16" s="21"/>
      <c r="G16" s="21"/>
      <c r="H16" s="21"/>
      <c r="I16" s="22"/>
      <c r="J16" s="23"/>
      <c r="K16" s="21"/>
      <c r="L16" s="21"/>
      <c r="M16" s="21"/>
      <c r="N16" s="21"/>
      <c r="O16" s="21"/>
      <c r="P16" s="22"/>
      <c r="Q16" s="23"/>
      <c r="R16" s="21"/>
      <c r="S16" s="21"/>
      <c r="T16" s="21"/>
      <c r="U16" s="21"/>
      <c r="V16" s="21"/>
      <c r="W16" s="22"/>
      <c r="X16" s="23"/>
      <c r="Y16" s="21"/>
      <c r="Z16" s="21"/>
      <c r="AA16" s="21"/>
      <c r="AB16" s="21"/>
      <c r="AC16" s="21"/>
      <c r="AD16" s="22"/>
      <c r="AE16" s="23"/>
      <c r="AF16" s="21"/>
      <c r="AG16" s="21"/>
      <c r="AH16" s="21"/>
      <c r="AI16" s="21"/>
      <c r="AJ16" s="21"/>
      <c r="AK16" s="22"/>
      <c r="AL16" s="23"/>
      <c r="AM16" s="21"/>
      <c r="AN16" s="21"/>
      <c r="AO16" s="21"/>
      <c r="AP16" s="21"/>
      <c r="AQ16" s="21"/>
      <c r="AR16" s="22"/>
      <c r="AS16" s="23"/>
      <c r="AT16" s="21"/>
      <c r="AU16" s="21"/>
      <c r="AV16" s="21"/>
      <c r="AW16" s="21"/>
      <c r="AX16" s="21"/>
      <c r="AY16" s="22"/>
      <c r="AZ16" s="23"/>
      <c r="BA16" s="21"/>
      <c r="BB16" s="21"/>
      <c r="BC16" s="21"/>
      <c r="BD16" s="21"/>
      <c r="BE16" s="21"/>
      <c r="BF16" s="22"/>
      <c r="BG16" s="23"/>
      <c r="BH16" s="21"/>
      <c r="BI16" s="21"/>
      <c r="BJ16" s="21"/>
      <c r="BK16" s="21"/>
      <c r="BL16" s="21"/>
      <c r="BM16" s="22"/>
      <c r="BN16" s="23"/>
      <c r="BO16" s="21"/>
      <c r="BP16" s="21"/>
      <c r="BQ16" s="21"/>
      <c r="BR16" s="21"/>
      <c r="BS16" s="21"/>
      <c r="BT16" s="22"/>
      <c r="BU16" s="24"/>
      <c r="BV16" s="21"/>
      <c r="BW16" s="21"/>
      <c r="BX16" s="21"/>
      <c r="BY16" s="21"/>
      <c r="BZ16" s="21"/>
      <c r="CA16" s="22"/>
      <c r="CB16" s="24"/>
      <c r="CC16" s="21"/>
      <c r="CD16" s="21"/>
      <c r="CE16" s="21"/>
      <c r="CF16" s="21"/>
      <c r="CG16" s="21"/>
      <c r="CH16" s="25"/>
    </row>
    <row r="17" spans="1:86" ht="23.25" customHeight="1">
      <c r="A17" s="20" t="s">
        <v>25</v>
      </c>
      <c r="B17" s="16">
        <v>111</v>
      </c>
      <c r="C17" s="21"/>
      <c r="D17" s="21"/>
      <c r="E17" s="21"/>
      <c r="F17" s="21"/>
      <c r="G17" s="21"/>
      <c r="H17" s="21"/>
      <c r="I17" s="22"/>
      <c r="J17" s="23"/>
      <c r="K17" s="21"/>
      <c r="L17" s="21"/>
      <c r="M17" s="21"/>
      <c r="N17" s="21"/>
      <c r="O17" s="21"/>
      <c r="P17" s="22"/>
      <c r="Q17" s="23"/>
      <c r="R17" s="21"/>
      <c r="S17" s="21"/>
      <c r="T17" s="21"/>
      <c r="U17" s="21"/>
      <c r="V17" s="21"/>
      <c r="W17" s="22"/>
      <c r="X17" s="23"/>
      <c r="Y17" s="21"/>
      <c r="Z17" s="21"/>
      <c r="AA17" s="21"/>
      <c r="AB17" s="21"/>
      <c r="AC17" s="21"/>
      <c r="AD17" s="22"/>
      <c r="AE17" s="23"/>
      <c r="AF17" s="21"/>
      <c r="AG17" s="21"/>
      <c r="AH17" s="21"/>
      <c r="AI17" s="21"/>
      <c r="AJ17" s="21"/>
      <c r="AK17" s="22"/>
      <c r="AL17" s="23"/>
      <c r="AM17" s="21"/>
      <c r="AN17" s="21"/>
      <c r="AO17" s="21"/>
      <c r="AP17" s="21"/>
      <c r="AQ17" s="21"/>
      <c r="AR17" s="22"/>
      <c r="AS17" s="23"/>
      <c r="AT17" s="21"/>
      <c r="AU17" s="21"/>
      <c r="AV17" s="21"/>
      <c r="AW17" s="21"/>
      <c r="AX17" s="21"/>
      <c r="AY17" s="22"/>
      <c r="AZ17" s="23"/>
      <c r="BA17" s="21"/>
      <c r="BB17" s="21"/>
      <c r="BC17" s="21"/>
      <c r="BD17" s="21"/>
      <c r="BE17" s="21"/>
      <c r="BF17" s="22"/>
      <c r="BG17" s="23"/>
      <c r="BH17" s="21"/>
      <c r="BI17" s="21"/>
      <c r="BJ17" s="21"/>
      <c r="BK17" s="21"/>
      <c r="BL17" s="21"/>
      <c r="BM17" s="22"/>
      <c r="BN17" s="23"/>
      <c r="BO17" s="21"/>
      <c r="BP17" s="21"/>
      <c r="BQ17" s="21"/>
      <c r="BR17" s="21"/>
      <c r="BS17" s="21"/>
      <c r="BT17" s="22"/>
      <c r="BU17" s="24"/>
      <c r="BV17" s="21"/>
      <c r="BW17" s="21"/>
      <c r="BX17" s="21"/>
      <c r="BY17" s="21"/>
      <c r="BZ17" s="21"/>
      <c r="CA17" s="22"/>
      <c r="CB17" s="24"/>
      <c r="CC17" s="21"/>
      <c r="CD17" s="21"/>
      <c r="CE17" s="21"/>
      <c r="CF17" s="21"/>
      <c r="CG17" s="21"/>
      <c r="CH17" s="25"/>
    </row>
    <row r="18" spans="1:86" ht="20.25" customHeight="1">
      <c r="A18" s="20" t="s">
        <v>26</v>
      </c>
      <c r="B18" s="16">
        <v>121</v>
      </c>
      <c r="C18" s="21"/>
      <c r="D18" s="21"/>
      <c r="E18" s="21"/>
      <c r="F18" s="21"/>
      <c r="G18" s="21"/>
      <c r="H18" s="21"/>
      <c r="I18" s="22"/>
      <c r="J18" s="23"/>
      <c r="K18" s="21"/>
      <c r="L18" s="21"/>
      <c r="M18" s="21"/>
      <c r="N18" s="21"/>
      <c r="O18" s="21"/>
      <c r="P18" s="22"/>
      <c r="Q18" s="23"/>
      <c r="R18" s="21"/>
      <c r="S18" s="21"/>
      <c r="T18" s="21"/>
      <c r="U18" s="21"/>
      <c r="V18" s="21"/>
      <c r="W18" s="22"/>
      <c r="X18" s="23"/>
      <c r="Y18" s="21"/>
      <c r="Z18" s="21"/>
      <c r="AA18" s="21"/>
      <c r="AB18" s="21"/>
      <c r="AC18" s="21"/>
      <c r="AD18" s="22"/>
      <c r="AE18" s="23"/>
      <c r="AF18" s="21"/>
      <c r="AG18" s="21"/>
      <c r="AH18" s="21"/>
      <c r="AI18" s="21"/>
      <c r="AJ18" s="21"/>
      <c r="AK18" s="22"/>
      <c r="AL18" s="23"/>
      <c r="AM18" s="21"/>
      <c r="AN18" s="21"/>
      <c r="AO18" s="21"/>
      <c r="AP18" s="21"/>
      <c r="AQ18" s="21"/>
      <c r="AR18" s="22"/>
      <c r="AS18" s="23"/>
      <c r="AT18" s="21"/>
      <c r="AU18" s="21"/>
      <c r="AV18" s="21"/>
      <c r="AW18" s="21"/>
      <c r="AX18" s="21"/>
      <c r="AY18" s="22"/>
      <c r="AZ18" s="23"/>
      <c r="BA18" s="21"/>
      <c r="BB18" s="21"/>
      <c r="BC18" s="21"/>
      <c r="BD18" s="21"/>
      <c r="BE18" s="21"/>
      <c r="BF18" s="22"/>
      <c r="BG18" s="23"/>
      <c r="BH18" s="21"/>
      <c r="BI18" s="21"/>
      <c r="BJ18" s="21"/>
      <c r="BK18" s="21"/>
      <c r="BL18" s="21"/>
      <c r="BM18" s="22"/>
      <c r="BN18" s="23"/>
      <c r="BO18" s="21"/>
      <c r="BP18" s="21"/>
      <c r="BQ18" s="21"/>
      <c r="BR18" s="21"/>
      <c r="BS18" s="21"/>
      <c r="BT18" s="22"/>
      <c r="BU18" s="24"/>
      <c r="BV18" s="21"/>
      <c r="BW18" s="21"/>
      <c r="BX18" s="21"/>
      <c r="BY18" s="21"/>
      <c r="BZ18" s="21"/>
      <c r="CA18" s="22"/>
      <c r="CB18" s="24"/>
      <c r="CC18" s="21"/>
      <c r="CD18" s="21"/>
      <c r="CE18" s="21"/>
      <c r="CF18" s="21"/>
      <c r="CG18" s="21"/>
      <c r="CH18" s="25"/>
    </row>
    <row r="19" spans="1:86" ht="16.5" customHeight="1">
      <c r="A19" s="20" t="s">
        <v>27</v>
      </c>
      <c r="B19" s="16">
        <v>131</v>
      </c>
      <c r="C19" s="21"/>
      <c r="D19" s="21"/>
      <c r="E19" s="21"/>
      <c r="F19" s="21"/>
      <c r="G19" s="21"/>
      <c r="H19" s="21"/>
      <c r="I19" s="22"/>
      <c r="J19" s="23"/>
      <c r="K19" s="21"/>
      <c r="L19" s="21"/>
      <c r="M19" s="21"/>
      <c r="N19" s="21"/>
      <c r="O19" s="21"/>
      <c r="P19" s="22"/>
      <c r="Q19" s="23"/>
      <c r="R19" s="21"/>
      <c r="S19" s="21"/>
      <c r="T19" s="21"/>
      <c r="U19" s="21"/>
      <c r="V19" s="21"/>
      <c r="W19" s="22"/>
      <c r="X19" s="23"/>
      <c r="Y19" s="21"/>
      <c r="Z19" s="21"/>
      <c r="AA19" s="21"/>
      <c r="AB19" s="21"/>
      <c r="AC19" s="21"/>
      <c r="AD19" s="22"/>
      <c r="AE19" s="23"/>
      <c r="AF19" s="21"/>
      <c r="AG19" s="21"/>
      <c r="AH19" s="21"/>
      <c r="AI19" s="21"/>
      <c r="AJ19" s="21"/>
      <c r="AK19" s="22"/>
      <c r="AL19" s="23"/>
      <c r="AM19" s="21"/>
      <c r="AN19" s="21"/>
      <c r="AO19" s="21"/>
      <c r="AP19" s="21"/>
      <c r="AQ19" s="21"/>
      <c r="AR19" s="22"/>
      <c r="AS19" s="23"/>
      <c r="AT19" s="21"/>
      <c r="AU19" s="21"/>
      <c r="AV19" s="21"/>
      <c r="AW19" s="21"/>
      <c r="AX19" s="21"/>
      <c r="AY19" s="22"/>
      <c r="AZ19" s="23"/>
      <c r="BA19" s="21"/>
      <c r="BB19" s="21"/>
      <c r="BC19" s="21"/>
      <c r="BD19" s="21"/>
      <c r="BE19" s="21"/>
      <c r="BF19" s="22"/>
      <c r="BG19" s="23"/>
      <c r="BH19" s="21"/>
      <c r="BI19" s="21"/>
      <c r="BJ19" s="21"/>
      <c r="BK19" s="21"/>
      <c r="BL19" s="21"/>
      <c r="BM19" s="22"/>
      <c r="BN19" s="23"/>
      <c r="BO19" s="21"/>
      <c r="BP19" s="21"/>
      <c r="BQ19" s="21"/>
      <c r="BR19" s="21"/>
      <c r="BS19" s="21"/>
      <c r="BT19" s="22"/>
      <c r="BU19" s="24"/>
      <c r="BV19" s="21"/>
      <c r="BW19" s="21"/>
      <c r="BX19" s="21"/>
      <c r="BY19" s="21"/>
      <c r="BZ19" s="21"/>
      <c r="CA19" s="22"/>
      <c r="CB19" s="24"/>
      <c r="CC19" s="21"/>
      <c r="CD19" s="21"/>
      <c r="CE19" s="21"/>
      <c r="CF19" s="21"/>
      <c r="CG19" s="21"/>
      <c r="CH19" s="25"/>
    </row>
    <row r="20" spans="1:86" ht="16.5" customHeight="1">
      <c r="A20" s="20" t="s">
        <v>28</v>
      </c>
      <c r="B20" s="16">
        <v>141</v>
      </c>
      <c r="C20" s="21"/>
      <c r="D20" s="21"/>
      <c r="E20" s="21"/>
      <c r="F20" s="21"/>
      <c r="G20" s="21"/>
      <c r="H20" s="21"/>
      <c r="I20" s="22"/>
      <c r="J20" s="23"/>
      <c r="K20" s="21"/>
      <c r="L20" s="21"/>
      <c r="M20" s="21"/>
      <c r="N20" s="21"/>
      <c r="O20" s="21"/>
      <c r="P20" s="22"/>
      <c r="Q20" s="23"/>
      <c r="R20" s="21"/>
      <c r="S20" s="21"/>
      <c r="T20" s="21"/>
      <c r="U20" s="21"/>
      <c r="V20" s="21"/>
      <c r="W20" s="22"/>
      <c r="X20" s="23"/>
      <c r="Y20" s="21"/>
      <c r="Z20" s="21"/>
      <c r="AA20" s="21"/>
      <c r="AB20" s="21"/>
      <c r="AC20" s="21"/>
      <c r="AD20" s="22"/>
      <c r="AE20" s="23"/>
      <c r="AF20" s="21"/>
      <c r="AG20" s="21"/>
      <c r="AH20" s="21"/>
      <c r="AI20" s="21"/>
      <c r="AJ20" s="21"/>
      <c r="AK20" s="22"/>
      <c r="AL20" s="23"/>
      <c r="AM20" s="21"/>
      <c r="AN20" s="21"/>
      <c r="AO20" s="21"/>
      <c r="AP20" s="21"/>
      <c r="AQ20" s="21"/>
      <c r="AR20" s="22"/>
      <c r="AS20" s="23"/>
      <c r="AT20" s="21"/>
      <c r="AU20" s="21"/>
      <c r="AV20" s="21"/>
      <c r="AW20" s="21"/>
      <c r="AX20" s="21"/>
      <c r="AY20" s="22"/>
      <c r="AZ20" s="23"/>
      <c r="BA20" s="21"/>
      <c r="BB20" s="21"/>
      <c r="BC20" s="21"/>
      <c r="BD20" s="21"/>
      <c r="BE20" s="21"/>
      <c r="BF20" s="22"/>
      <c r="BG20" s="23"/>
      <c r="BH20" s="21"/>
      <c r="BI20" s="21"/>
      <c r="BJ20" s="21"/>
      <c r="BK20" s="21"/>
      <c r="BL20" s="21"/>
      <c r="BM20" s="22"/>
      <c r="BN20" s="23"/>
      <c r="BO20" s="21"/>
      <c r="BP20" s="21"/>
      <c r="BQ20" s="21"/>
      <c r="BR20" s="21"/>
      <c r="BS20" s="21"/>
      <c r="BT20" s="22"/>
      <c r="BU20" s="24"/>
      <c r="BV20" s="21"/>
      <c r="BW20" s="21"/>
      <c r="BX20" s="21"/>
      <c r="BY20" s="21"/>
      <c r="BZ20" s="21"/>
      <c r="CA20" s="22"/>
      <c r="CB20" s="24"/>
      <c r="CC20" s="21"/>
      <c r="CD20" s="21"/>
      <c r="CE20" s="21"/>
      <c r="CF20" s="21"/>
      <c r="CG20" s="21"/>
      <c r="CH20" s="25"/>
    </row>
    <row r="21" spans="1:86" ht="16.5" customHeight="1">
      <c r="A21" s="20" t="s">
        <v>29</v>
      </c>
      <c r="B21" s="16">
        <v>151</v>
      </c>
      <c r="C21" s="21"/>
      <c r="D21" s="21"/>
      <c r="E21" s="21"/>
      <c r="F21" s="21"/>
      <c r="G21" s="21"/>
      <c r="H21" s="21"/>
      <c r="I21" s="22"/>
      <c r="J21" s="23"/>
      <c r="K21" s="21"/>
      <c r="L21" s="21"/>
      <c r="M21" s="21"/>
      <c r="N21" s="21"/>
      <c r="O21" s="21"/>
      <c r="P21" s="22"/>
      <c r="Q21" s="23"/>
      <c r="R21" s="21"/>
      <c r="S21" s="21"/>
      <c r="T21" s="21"/>
      <c r="U21" s="21"/>
      <c r="V21" s="21"/>
      <c r="W21" s="22"/>
      <c r="X21" s="23"/>
      <c r="Y21" s="21"/>
      <c r="Z21" s="21"/>
      <c r="AA21" s="21"/>
      <c r="AB21" s="21"/>
      <c r="AC21" s="21"/>
      <c r="AD21" s="22"/>
      <c r="AE21" s="23"/>
      <c r="AF21" s="21"/>
      <c r="AG21" s="21"/>
      <c r="AH21" s="21"/>
      <c r="AI21" s="21"/>
      <c r="AJ21" s="21"/>
      <c r="AK21" s="22"/>
      <c r="AL21" s="23"/>
      <c r="AM21" s="21"/>
      <c r="AN21" s="21"/>
      <c r="AO21" s="21"/>
      <c r="AP21" s="21"/>
      <c r="AQ21" s="21"/>
      <c r="AR21" s="22"/>
      <c r="AS21" s="23"/>
      <c r="AT21" s="21"/>
      <c r="AU21" s="21"/>
      <c r="AV21" s="21"/>
      <c r="AW21" s="21"/>
      <c r="AX21" s="21"/>
      <c r="AY21" s="22"/>
      <c r="AZ21" s="23"/>
      <c r="BA21" s="21"/>
      <c r="BB21" s="21"/>
      <c r="BC21" s="21"/>
      <c r="BD21" s="21"/>
      <c r="BE21" s="21"/>
      <c r="BF21" s="22"/>
      <c r="BG21" s="23"/>
      <c r="BH21" s="21"/>
      <c r="BI21" s="21"/>
      <c r="BJ21" s="21"/>
      <c r="BK21" s="21"/>
      <c r="BL21" s="21"/>
      <c r="BM21" s="22"/>
      <c r="BN21" s="23"/>
      <c r="BO21" s="21"/>
      <c r="BP21" s="21"/>
      <c r="BQ21" s="21"/>
      <c r="BR21" s="21"/>
      <c r="BS21" s="21"/>
      <c r="BT21" s="22"/>
      <c r="BU21" s="24"/>
      <c r="BV21" s="21"/>
      <c r="BW21" s="21"/>
      <c r="BX21" s="21"/>
      <c r="BY21" s="21"/>
      <c r="BZ21" s="21"/>
      <c r="CA21" s="22"/>
      <c r="CB21" s="24"/>
      <c r="CC21" s="21"/>
      <c r="CD21" s="21"/>
      <c r="CE21" s="21"/>
      <c r="CF21" s="21"/>
      <c r="CG21" s="21"/>
      <c r="CH21" s="25"/>
    </row>
    <row r="22" spans="1:86" ht="12.75" customHeight="1">
      <c r="A22" s="20" t="s">
        <v>30</v>
      </c>
      <c r="B22" s="16">
        <v>161</v>
      </c>
      <c r="C22" s="21"/>
      <c r="D22" s="21"/>
      <c r="E22" s="21"/>
      <c r="F22" s="21"/>
      <c r="G22" s="21"/>
      <c r="H22" s="21"/>
      <c r="I22" s="22"/>
      <c r="J22" s="23"/>
      <c r="K22" s="21"/>
      <c r="L22" s="21"/>
      <c r="M22" s="21"/>
      <c r="N22" s="21"/>
      <c r="O22" s="21"/>
      <c r="P22" s="22"/>
      <c r="Q22" s="23"/>
      <c r="R22" s="21"/>
      <c r="S22" s="21"/>
      <c r="T22" s="21"/>
      <c r="U22" s="21"/>
      <c r="V22" s="21"/>
      <c r="W22" s="22"/>
      <c r="X22" s="23"/>
      <c r="Y22" s="21"/>
      <c r="Z22" s="21"/>
      <c r="AA22" s="21"/>
      <c r="AB22" s="21"/>
      <c r="AC22" s="21"/>
      <c r="AD22" s="22"/>
      <c r="AE22" s="23"/>
      <c r="AF22" s="21"/>
      <c r="AG22" s="21"/>
      <c r="AH22" s="21"/>
      <c r="AI22" s="21"/>
      <c r="AJ22" s="21"/>
      <c r="AK22" s="22"/>
      <c r="AL22" s="23"/>
      <c r="AM22" s="21"/>
      <c r="AN22" s="21"/>
      <c r="AO22" s="21"/>
      <c r="AP22" s="21"/>
      <c r="AQ22" s="21"/>
      <c r="AR22" s="22"/>
      <c r="AS22" s="23"/>
      <c r="AT22" s="21"/>
      <c r="AU22" s="21"/>
      <c r="AV22" s="21"/>
      <c r="AW22" s="21"/>
      <c r="AX22" s="21"/>
      <c r="AY22" s="22"/>
      <c r="AZ22" s="23"/>
      <c r="BA22" s="21"/>
      <c r="BB22" s="21"/>
      <c r="BC22" s="21"/>
      <c r="BD22" s="21"/>
      <c r="BE22" s="21"/>
      <c r="BF22" s="22"/>
      <c r="BG22" s="23"/>
      <c r="BH22" s="21"/>
      <c r="BI22" s="21"/>
      <c r="BJ22" s="21"/>
      <c r="BK22" s="21"/>
      <c r="BL22" s="21"/>
      <c r="BM22" s="22"/>
      <c r="BN22" s="23"/>
      <c r="BO22" s="21"/>
      <c r="BP22" s="21"/>
      <c r="BQ22" s="21"/>
      <c r="BR22" s="21"/>
      <c r="BS22" s="21"/>
      <c r="BT22" s="22"/>
      <c r="BU22" s="24"/>
      <c r="BV22" s="21"/>
      <c r="BW22" s="21"/>
      <c r="BX22" s="21"/>
      <c r="BY22" s="21"/>
      <c r="BZ22" s="21"/>
      <c r="CA22" s="22"/>
      <c r="CB22" s="24"/>
      <c r="CC22" s="21"/>
      <c r="CD22" s="21"/>
      <c r="CE22" s="21"/>
      <c r="CF22" s="21"/>
      <c r="CG22" s="21"/>
      <c r="CH22" s="25"/>
    </row>
    <row r="23" spans="1:86" ht="16.5" customHeight="1">
      <c r="A23" s="20" t="s">
        <v>31</v>
      </c>
      <c r="B23" s="16">
        <v>171</v>
      </c>
      <c r="C23" s="21"/>
      <c r="D23" s="21"/>
      <c r="E23" s="21"/>
      <c r="F23" s="21"/>
      <c r="G23" s="21"/>
      <c r="H23" s="21"/>
      <c r="I23" s="22"/>
      <c r="J23" s="23"/>
      <c r="K23" s="21"/>
      <c r="L23" s="21"/>
      <c r="M23" s="21"/>
      <c r="N23" s="21"/>
      <c r="O23" s="21"/>
      <c r="P23" s="22"/>
      <c r="Q23" s="23"/>
      <c r="R23" s="21"/>
      <c r="S23" s="21"/>
      <c r="T23" s="21"/>
      <c r="U23" s="21"/>
      <c r="V23" s="21"/>
      <c r="W23" s="22"/>
      <c r="X23" s="23"/>
      <c r="Y23" s="21"/>
      <c r="Z23" s="21"/>
      <c r="AA23" s="21"/>
      <c r="AB23" s="21"/>
      <c r="AC23" s="21"/>
      <c r="AD23" s="22"/>
      <c r="AE23" s="23"/>
      <c r="AF23" s="21"/>
      <c r="AG23" s="21"/>
      <c r="AH23" s="21"/>
      <c r="AI23" s="21"/>
      <c r="AJ23" s="21"/>
      <c r="AK23" s="22"/>
      <c r="AL23" s="23"/>
      <c r="AM23" s="21"/>
      <c r="AN23" s="21"/>
      <c r="AO23" s="21"/>
      <c r="AP23" s="21"/>
      <c r="AQ23" s="21"/>
      <c r="AR23" s="22"/>
      <c r="AS23" s="23"/>
      <c r="AT23" s="21"/>
      <c r="AU23" s="21"/>
      <c r="AV23" s="21"/>
      <c r="AW23" s="21"/>
      <c r="AX23" s="21"/>
      <c r="AY23" s="22"/>
      <c r="AZ23" s="23"/>
      <c r="BA23" s="21"/>
      <c r="BB23" s="21"/>
      <c r="BC23" s="21"/>
      <c r="BD23" s="21"/>
      <c r="BE23" s="21"/>
      <c r="BF23" s="22"/>
      <c r="BG23" s="23"/>
      <c r="BH23" s="21"/>
      <c r="BI23" s="21"/>
      <c r="BJ23" s="21"/>
      <c r="BK23" s="21"/>
      <c r="BL23" s="21"/>
      <c r="BM23" s="22"/>
      <c r="BN23" s="23"/>
      <c r="BO23" s="21"/>
      <c r="BP23" s="21"/>
      <c r="BQ23" s="21"/>
      <c r="BR23" s="21"/>
      <c r="BS23" s="21"/>
      <c r="BT23" s="22"/>
      <c r="BU23" s="24"/>
      <c r="BV23" s="21"/>
      <c r="BW23" s="21"/>
      <c r="BX23" s="21"/>
      <c r="BY23" s="21"/>
      <c r="BZ23" s="21"/>
      <c r="CA23" s="22"/>
      <c r="CB23" s="24"/>
      <c r="CC23" s="21"/>
      <c r="CD23" s="21"/>
      <c r="CE23" s="21"/>
      <c r="CF23" s="21"/>
      <c r="CG23" s="21"/>
      <c r="CH23" s="25"/>
    </row>
    <row r="24" spans="1:86" ht="23.25" customHeight="1">
      <c r="A24" s="20" t="s">
        <v>32</v>
      </c>
      <c r="B24" s="16">
        <v>200</v>
      </c>
      <c r="C24" s="21"/>
      <c r="D24" s="21"/>
      <c r="E24" s="21"/>
      <c r="F24" s="21"/>
      <c r="G24" s="21"/>
      <c r="H24" s="21"/>
      <c r="I24" s="22"/>
      <c r="J24" s="23"/>
      <c r="K24" s="21"/>
      <c r="L24" s="21"/>
      <c r="M24" s="21"/>
      <c r="N24" s="21"/>
      <c r="O24" s="21"/>
      <c r="P24" s="22"/>
      <c r="Q24" s="23"/>
      <c r="R24" s="21"/>
      <c r="S24" s="21"/>
      <c r="T24" s="21"/>
      <c r="U24" s="21"/>
      <c r="V24" s="21"/>
      <c r="W24" s="22"/>
      <c r="X24" s="23"/>
      <c r="Y24" s="21"/>
      <c r="Z24" s="21"/>
      <c r="AA24" s="21"/>
      <c r="AB24" s="21"/>
      <c r="AC24" s="21"/>
      <c r="AD24" s="22"/>
      <c r="AE24" s="23"/>
      <c r="AF24" s="21"/>
      <c r="AG24" s="21"/>
      <c r="AH24" s="21"/>
      <c r="AI24" s="21"/>
      <c r="AJ24" s="21"/>
      <c r="AK24" s="22"/>
      <c r="AL24" s="23"/>
      <c r="AM24" s="21"/>
      <c r="AN24" s="21"/>
      <c r="AO24" s="21"/>
      <c r="AP24" s="21"/>
      <c r="AQ24" s="21"/>
      <c r="AR24" s="22"/>
      <c r="AS24" s="23"/>
      <c r="AT24" s="21"/>
      <c r="AU24" s="21"/>
      <c r="AV24" s="21"/>
      <c r="AW24" s="21"/>
      <c r="AX24" s="21"/>
      <c r="AY24" s="22"/>
      <c r="AZ24" s="23"/>
      <c r="BA24" s="21"/>
      <c r="BB24" s="21"/>
      <c r="BC24" s="21"/>
      <c r="BD24" s="21"/>
      <c r="BE24" s="21"/>
      <c r="BF24" s="22"/>
      <c r="BG24" s="23"/>
      <c r="BH24" s="21"/>
      <c r="BI24" s="21"/>
      <c r="BJ24" s="21"/>
      <c r="BK24" s="21"/>
      <c r="BL24" s="21"/>
      <c r="BM24" s="22"/>
      <c r="BN24" s="23"/>
      <c r="BO24" s="21"/>
      <c r="BP24" s="21"/>
      <c r="BQ24" s="21"/>
      <c r="BR24" s="21"/>
      <c r="BS24" s="21"/>
      <c r="BT24" s="22"/>
      <c r="BU24" s="24"/>
      <c r="BV24" s="21"/>
      <c r="BW24" s="21"/>
      <c r="BX24" s="21"/>
      <c r="BY24" s="21"/>
      <c r="BZ24" s="21"/>
      <c r="CA24" s="22"/>
      <c r="CB24" s="24"/>
      <c r="CC24" s="21"/>
      <c r="CD24" s="21"/>
      <c r="CE24" s="21"/>
      <c r="CF24" s="21"/>
      <c r="CG24" s="21"/>
      <c r="CH24" s="25"/>
    </row>
    <row r="25" spans="1:86" ht="26.25" customHeight="1">
      <c r="A25" s="20" t="s">
        <v>25</v>
      </c>
      <c r="B25" s="16">
        <v>211</v>
      </c>
      <c r="C25" s="21">
        <f>G25</f>
        <v>15.98</v>
      </c>
      <c r="D25" s="21"/>
      <c r="E25" s="21"/>
      <c r="F25" s="21"/>
      <c r="G25" s="21">
        <f>15980/1000</f>
        <v>15.98</v>
      </c>
      <c r="H25" s="21"/>
      <c r="I25" s="22"/>
      <c r="J25" s="23">
        <f>N25</f>
        <v>85.34917999999999</v>
      </c>
      <c r="K25" s="21"/>
      <c r="L25" s="21"/>
      <c r="M25" s="21"/>
      <c r="N25" s="21">
        <f>85349.18/1000</f>
        <v>85.34917999999999</v>
      </c>
      <c r="O25" s="21"/>
      <c r="P25" s="22"/>
      <c r="Q25" s="23"/>
      <c r="R25" s="21"/>
      <c r="S25" s="21"/>
      <c r="T25" s="21"/>
      <c r="U25" s="21"/>
      <c r="V25" s="21"/>
      <c r="W25" s="22"/>
      <c r="X25" s="23"/>
      <c r="Y25" s="21"/>
      <c r="Z25" s="21"/>
      <c r="AA25" s="21"/>
      <c r="AB25" s="21"/>
      <c r="AC25" s="21"/>
      <c r="AD25" s="22"/>
      <c r="AE25" s="23"/>
      <c r="AF25" s="21"/>
      <c r="AG25" s="21"/>
      <c r="AH25" s="21"/>
      <c r="AI25" s="21"/>
      <c r="AJ25" s="21"/>
      <c r="AK25" s="22"/>
      <c r="AL25" s="23"/>
      <c r="AM25" s="21"/>
      <c r="AN25" s="21"/>
      <c r="AO25" s="21"/>
      <c r="AP25" s="21"/>
      <c r="AQ25" s="21"/>
      <c r="AR25" s="22"/>
      <c r="AS25" s="23"/>
      <c r="AT25" s="21"/>
      <c r="AU25" s="21"/>
      <c r="AV25" s="21"/>
      <c r="AW25" s="21"/>
      <c r="AX25" s="21"/>
      <c r="AY25" s="22"/>
      <c r="AZ25" s="23"/>
      <c r="BA25" s="21"/>
      <c r="BB25" s="21"/>
      <c r="BC25" s="21"/>
      <c r="BD25" s="21"/>
      <c r="BE25" s="21"/>
      <c r="BF25" s="22"/>
      <c r="BG25" s="23"/>
      <c r="BH25" s="21"/>
      <c r="BI25" s="21"/>
      <c r="BJ25" s="21"/>
      <c r="BK25" s="21"/>
      <c r="BL25" s="21"/>
      <c r="BM25" s="22"/>
      <c r="BN25" s="23"/>
      <c r="BO25" s="21"/>
      <c r="BP25" s="21"/>
      <c r="BQ25" s="21"/>
      <c r="BR25" s="21"/>
      <c r="BS25" s="21"/>
      <c r="BT25" s="22"/>
      <c r="BU25" s="24"/>
      <c r="BV25" s="21"/>
      <c r="BW25" s="21"/>
      <c r="BX25" s="21"/>
      <c r="BY25" s="21"/>
      <c r="BZ25" s="21"/>
      <c r="CA25" s="22"/>
      <c r="CB25" s="24"/>
      <c r="CC25" s="21"/>
      <c r="CD25" s="21"/>
      <c r="CE25" s="21"/>
      <c r="CF25" s="21"/>
      <c r="CG25" s="21"/>
      <c r="CH25" s="25"/>
    </row>
    <row r="26" spans="1:86" ht="21" customHeight="1">
      <c r="A26" s="20" t="s">
        <v>26</v>
      </c>
      <c r="B26" s="16">
        <v>221</v>
      </c>
      <c r="C26" s="21"/>
      <c r="D26" s="21"/>
      <c r="E26" s="21"/>
      <c r="F26" s="21"/>
      <c r="G26" s="21"/>
      <c r="H26" s="21"/>
      <c r="I26" s="22"/>
      <c r="J26" s="23"/>
      <c r="K26" s="21"/>
      <c r="L26" s="21"/>
      <c r="M26" s="21"/>
      <c r="N26" s="21"/>
      <c r="O26" s="21"/>
      <c r="P26" s="22"/>
      <c r="Q26" s="23"/>
      <c r="R26" s="21"/>
      <c r="S26" s="21"/>
      <c r="T26" s="21"/>
      <c r="U26" s="21"/>
      <c r="V26" s="21"/>
      <c r="W26" s="22"/>
      <c r="X26" s="23"/>
      <c r="Y26" s="21"/>
      <c r="Z26" s="21"/>
      <c r="AA26" s="21"/>
      <c r="AB26" s="21"/>
      <c r="AC26" s="21"/>
      <c r="AD26" s="22"/>
      <c r="AE26" s="23"/>
      <c r="AF26" s="21"/>
      <c r="AG26" s="21"/>
      <c r="AH26" s="21"/>
      <c r="AI26" s="21"/>
      <c r="AJ26" s="21"/>
      <c r="AK26" s="22"/>
      <c r="AL26" s="23"/>
      <c r="AM26" s="21"/>
      <c r="AN26" s="21"/>
      <c r="AO26" s="21"/>
      <c r="AP26" s="21"/>
      <c r="AQ26" s="21"/>
      <c r="AR26" s="22"/>
      <c r="AS26" s="23"/>
      <c r="AT26" s="21"/>
      <c r="AU26" s="21"/>
      <c r="AV26" s="21"/>
      <c r="AW26" s="21"/>
      <c r="AX26" s="21"/>
      <c r="AY26" s="22"/>
      <c r="AZ26" s="23"/>
      <c r="BA26" s="21"/>
      <c r="BB26" s="21"/>
      <c r="BC26" s="21"/>
      <c r="BD26" s="21"/>
      <c r="BE26" s="21"/>
      <c r="BF26" s="22"/>
      <c r="BG26" s="23"/>
      <c r="BH26" s="21"/>
      <c r="BI26" s="21"/>
      <c r="BJ26" s="21"/>
      <c r="BK26" s="21"/>
      <c r="BL26" s="21"/>
      <c r="BM26" s="22"/>
      <c r="BN26" s="23"/>
      <c r="BO26" s="21"/>
      <c r="BP26" s="21"/>
      <c r="BQ26" s="21"/>
      <c r="BR26" s="21"/>
      <c r="BS26" s="21"/>
      <c r="BT26" s="22"/>
      <c r="BU26" s="24"/>
      <c r="BV26" s="21"/>
      <c r="BW26" s="21"/>
      <c r="BX26" s="21"/>
      <c r="BY26" s="21"/>
      <c r="BZ26" s="21"/>
      <c r="CA26" s="22"/>
      <c r="CB26" s="24"/>
      <c r="CC26" s="21"/>
      <c r="CD26" s="21"/>
      <c r="CE26" s="21"/>
      <c r="CF26" s="21"/>
      <c r="CG26" s="21"/>
      <c r="CH26" s="25"/>
    </row>
    <row r="27" spans="1:86" ht="19.5" customHeight="1">
      <c r="A27" s="20" t="s">
        <v>27</v>
      </c>
      <c r="B27" s="16">
        <v>231</v>
      </c>
      <c r="C27" s="21"/>
      <c r="D27" s="21"/>
      <c r="E27" s="21"/>
      <c r="F27" s="21"/>
      <c r="G27" s="21"/>
      <c r="H27" s="21"/>
      <c r="I27" s="22"/>
      <c r="J27" s="23"/>
      <c r="K27" s="21"/>
      <c r="L27" s="21"/>
      <c r="M27" s="21"/>
      <c r="N27" s="21"/>
      <c r="O27" s="21"/>
      <c r="P27" s="22"/>
      <c r="Q27" s="23"/>
      <c r="R27" s="21"/>
      <c r="S27" s="21"/>
      <c r="T27" s="21"/>
      <c r="U27" s="21"/>
      <c r="V27" s="21"/>
      <c r="W27" s="22"/>
      <c r="X27" s="23"/>
      <c r="Y27" s="21"/>
      <c r="Z27" s="21"/>
      <c r="AA27" s="21"/>
      <c r="AB27" s="21"/>
      <c r="AC27" s="21"/>
      <c r="AD27" s="22"/>
      <c r="AE27" s="23"/>
      <c r="AF27" s="21"/>
      <c r="AG27" s="21"/>
      <c r="AH27" s="21"/>
      <c r="AI27" s="21"/>
      <c r="AJ27" s="21"/>
      <c r="AK27" s="22"/>
      <c r="AL27" s="23"/>
      <c r="AM27" s="21"/>
      <c r="AN27" s="21"/>
      <c r="AO27" s="21"/>
      <c r="AP27" s="21"/>
      <c r="AQ27" s="21"/>
      <c r="AR27" s="22"/>
      <c r="AS27" s="23"/>
      <c r="AT27" s="21"/>
      <c r="AU27" s="21"/>
      <c r="AV27" s="21"/>
      <c r="AW27" s="21"/>
      <c r="AX27" s="21"/>
      <c r="AY27" s="22"/>
      <c r="AZ27" s="23"/>
      <c r="BA27" s="21"/>
      <c r="BB27" s="21"/>
      <c r="BC27" s="21"/>
      <c r="BD27" s="21"/>
      <c r="BE27" s="21"/>
      <c r="BF27" s="22"/>
      <c r="BG27" s="23"/>
      <c r="BH27" s="21"/>
      <c r="BI27" s="21"/>
      <c r="BJ27" s="21"/>
      <c r="BK27" s="21"/>
      <c r="BL27" s="21"/>
      <c r="BM27" s="22"/>
      <c r="BN27" s="23"/>
      <c r="BO27" s="21"/>
      <c r="BP27" s="21"/>
      <c r="BQ27" s="21"/>
      <c r="BR27" s="21"/>
      <c r="BS27" s="21"/>
      <c r="BT27" s="22"/>
      <c r="BU27" s="24"/>
      <c r="BV27" s="21"/>
      <c r="BW27" s="21"/>
      <c r="BX27" s="21"/>
      <c r="BY27" s="21"/>
      <c r="BZ27" s="21"/>
      <c r="CA27" s="22"/>
      <c r="CB27" s="24"/>
      <c r="CC27" s="21"/>
      <c r="CD27" s="21"/>
      <c r="CE27" s="21"/>
      <c r="CF27" s="21"/>
      <c r="CG27" s="21"/>
      <c r="CH27" s="25"/>
    </row>
    <row r="28" spans="1:86" ht="15.75" customHeight="1">
      <c r="A28" s="20" t="s">
        <v>28</v>
      </c>
      <c r="B28" s="16">
        <v>241</v>
      </c>
      <c r="C28" s="21">
        <f>F28+G28</f>
        <v>4660.6620000000003</v>
      </c>
      <c r="D28" s="21"/>
      <c r="E28" s="21"/>
      <c r="F28" s="21"/>
      <c r="G28" s="21">
        <f>(4730857-70195)/1000</f>
        <v>4660.6620000000003</v>
      </c>
      <c r="H28" s="21"/>
      <c r="I28" s="22"/>
      <c r="J28" s="23">
        <f>M28+N28</f>
        <v>24883.671059999997</v>
      </c>
      <c r="K28" s="21"/>
      <c r="L28" s="21"/>
      <c r="M28" s="21"/>
      <c r="N28" s="21">
        <f>(25258582.56-374911.5)/1000</f>
        <v>24883.671059999997</v>
      </c>
      <c r="O28" s="21"/>
      <c r="P28" s="22"/>
      <c r="Q28" s="23"/>
      <c r="R28" s="21"/>
      <c r="S28" s="21"/>
      <c r="T28" s="21"/>
      <c r="U28" s="21"/>
      <c r="V28" s="21"/>
      <c r="W28" s="22"/>
      <c r="X28" s="23"/>
      <c r="Y28" s="21"/>
      <c r="Z28" s="21"/>
      <c r="AA28" s="21"/>
      <c r="AB28" s="21"/>
      <c r="AC28" s="21"/>
      <c r="AD28" s="22"/>
      <c r="AE28" s="23"/>
      <c r="AF28" s="21"/>
      <c r="AG28" s="21"/>
      <c r="AH28" s="21"/>
      <c r="AI28" s="21"/>
      <c r="AJ28" s="21"/>
      <c r="AK28" s="22"/>
      <c r="AL28" s="23"/>
      <c r="AM28" s="21"/>
      <c r="AN28" s="21"/>
      <c r="AO28" s="21"/>
      <c r="AP28" s="21"/>
      <c r="AQ28" s="21"/>
      <c r="AR28" s="22"/>
      <c r="AS28" s="23"/>
      <c r="AT28" s="21"/>
      <c r="AU28" s="21"/>
      <c r="AV28" s="21"/>
      <c r="AW28" s="21"/>
      <c r="AX28" s="21"/>
      <c r="AY28" s="22"/>
      <c r="AZ28" s="23"/>
      <c r="BA28" s="21"/>
      <c r="BB28" s="21"/>
      <c r="BC28" s="21"/>
      <c r="BD28" s="21"/>
      <c r="BE28" s="21"/>
      <c r="BF28" s="22"/>
      <c r="BG28" s="23"/>
      <c r="BH28" s="21"/>
      <c r="BI28" s="21"/>
      <c r="BJ28" s="21"/>
      <c r="BK28" s="21"/>
      <c r="BL28" s="21"/>
      <c r="BM28" s="22"/>
      <c r="BN28" s="23"/>
      <c r="BO28" s="21"/>
      <c r="BP28" s="21"/>
      <c r="BQ28" s="21"/>
      <c r="BR28" s="21"/>
      <c r="BS28" s="21"/>
      <c r="BT28" s="22"/>
      <c r="BU28" s="24"/>
      <c r="BV28" s="21"/>
      <c r="BW28" s="21"/>
      <c r="BX28" s="21"/>
      <c r="BY28" s="21"/>
      <c r="BZ28" s="21"/>
      <c r="CA28" s="22"/>
      <c r="CB28" s="24"/>
      <c r="CC28" s="21"/>
      <c r="CD28" s="21"/>
      <c r="CE28" s="21"/>
      <c r="CF28" s="21"/>
      <c r="CG28" s="21"/>
      <c r="CH28" s="25"/>
    </row>
    <row r="29" spans="1:86" ht="22.5" customHeight="1">
      <c r="A29" s="20" t="s">
        <v>29</v>
      </c>
      <c r="B29" s="16">
        <v>251</v>
      </c>
      <c r="C29" s="21">
        <f>G29</f>
        <v>70.194999999999993</v>
      </c>
      <c r="D29" s="21"/>
      <c r="E29" s="21"/>
      <c r="F29" s="21"/>
      <c r="G29" s="21">
        <f>70195/1000</f>
        <v>70.194999999999993</v>
      </c>
      <c r="H29" s="21"/>
      <c r="I29" s="22"/>
      <c r="J29" s="23">
        <f>N29</f>
        <v>374.91149999999999</v>
      </c>
      <c r="K29" s="21"/>
      <c r="L29" s="21"/>
      <c r="M29" s="21"/>
      <c r="N29" s="21">
        <f>374911.5/1000</f>
        <v>374.91149999999999</v>
      </c>
      <c r="O29" s="21"/>
      <c r="P29" s="22"/>
      <c r="Q29" s="23"/>
      <c r="R29" s="21"/>
      <c r="S29" s="21"/>
      <c r="T29" s="21"/>
      <c r="U29" s="21"/>
      <c r="V29" s="21"/>
      <c r="W29" s="22"/>
      <c r="X29" s="23"/>
      <c r="Y29" s="21"/>
      <c r="Z29" s="21"/>
      <c r="AA29" s="21"/>
      <c r="AB29" s="21"/>
      <c r="AC29" s="21"/>
      <c r="AD29" s="22"/>
      <c r="AE29" s="23"/>
      <c r="AF29" s="21"/>
      <c r="AG29" s="21"/>
      <c r="AH29" s="21"/>
      <c r="AI29" s="21"/>
      <c r="AJ29" s="21"/>
      <c r="AK29" s="22"/>
      <c r="AL29" s="23"/>
      <c r="AM29" s="21"/>
      <c r="AN29" s="21"/>
      <c r="AO29" s="21"/>
      <c r="AP29" s="21"/>
      <c r="AQ29" s="21"/>
      <c r="AR29" s="22"/>
      <c r="AS29" s="23"/>
      <c r="AT29" s="21"/>
      <c r="AU29" s="21"/>
      <c r="AV29" s="21"/>
      <c r="AW29" s="21"/>
      <c r="AX29" s="21"/>
      <c r="AY29" s="22"/>
      <c r="AZ29" s="23"/>
      <c r="BA29" s="21"/>
      <c r="BB29" s="21"/>
      <c r="BC29" s="21"/>
      <c r="BD29" s="21"/>
      <c r="BE29" s="21"/>
      <c r="BF29" s="22"/>
      <c r="BG29" s="23"/>
      <c r="BH29" s="21"/>
      <c r="BI29" s="21"/>
      <c r="BJ29" s="21"/>
      <c r="BK29" s="21"/>
      <c r="BL29" s="21"/>
      <c r="BM29" s="22"/>
      <c r="BN29" s="23"/>
      <c r="BO29" s="21"/>
      <c r="BP29" s="21"/>
      <c r="BQ29" s="21"/>
      <c r="BR29" s="21"/>
      <c r="BS29" s="21"/>
      <c r="BT29" s="22"/>
      <c r="BU29" s="24"/>
      <c r="BV29" s="21"/>
      <c r="BW29" s="21"/>
      <c r="BX29" s="21"/>
      <c r="BY29" s="21"/>
      <c r="BZ29" s="21"/>
      <c r="CA29" s="22"/>
      <c r="CB29" s="24"/>
      <c r="CC29" s="21"/>
      <c r="CD29" s="21"/>
      <c r="CE29" s="21"/>
      <c r="CF29" s="21"/>
      <c r="CG29" s="21"/>
      <c r="CH29" s="25"/>
    </row>
    <row r="30" spans="1:86" ht="22.5" customHeight="1">
      <c r="A30" s="20" t="s">
        <v>30</v>
      </c>
      <c r="B30" s="16">
        <v>261</v>
      </c>
      <c r="C30" s="21">
        <f>F30+G30</f>
        <v>5071.6850000000004</v>
      </c>
      <c r="D30" s="21"/>
      <c r="E30" s="21"/>
      <c r="F30" s="21"/>
      <c r="G30" s="21">
        <f>(5087665-15980)/1000</f>
        <v>5071.6850000000004</v>
      </c>
      <c r="H30" s="21"/>
      <c r="I30" s="22"/>
      <c r="J30" s="23">
        <f>M30+N30</f>
        <v>27086.340929999998</v>
      </c>
      <c r="K30" s="21"/>
      <c r="L30" s="21"/>
      <c r="M30" s="21"/>
      <c r="N30" s="21">
        <f>(27171690.11-85349.18)/1000</f>
        <v>27086.340929999998</v>
      </c>
      <c r="O30" s="21"/>
      <c r="P30" s="22"/>
      <c r="Q30" s="23"/>
      <c r="R30" s="21"/>
      <c r="S30" s="21"/>
      <c r="T30" s="21"/>
      <c r="U30" s="21"/>
      <c r="V30" s="21"/>
      <c r="W30" s="22"/>
      <c r="X30" s="23"/>
      <c r="Y30" s="21"/>
      <c r="Z30" s="21"/>
      <c r="AA30" s="21"/>
      <c r="AB30" s="21"/>
      <c r="AC30" s="21"/>
      <c r="AD30" s="22"/>
      <c r="AE30" s="23"/>
      <c r="AF30" s="21"/>
      <c r="AG30" s="21"/>
      <c r="AH30" s="21"/>
      <c r="AI30" s="21"/>
      <c r="AJ30" s="21"/>
      <c r="AK30" s="22"/>
      <c r="AL30" s="23"/>
      <c r="AM30" s="21"/>
      <c r="AN30" s="21"/>
      <c r="AO30" s="21"/>
      <c r="AP30" s="21"/>
      <c r="AQ30" s="21"/>
      <c r="AR30" s="22"/>
      <c r="AS30" s="23"/>
      <c r="AT30" s="21"/>
      <c r="AU30" s="21"/>
      <c r="AV30" s="21"/>
      <c r="AW30" s="21"/>
      <c r="AX30" s="21"/>
      <c r="AY30" s="22"/>
      <c r="AZ30" s="23"/>
      <c r="BA30" s="21"/>
      <c r="BB30" s="21"/>
      <c r="BC30" s="21"/>
      <c r="BD30" s="21"/>
      <c r="BE30" s="21"/>
      <c r="BF30" s="22"/>
      <c r="BG30" s="23"/>
      <c r="BH30" s="21"/>
      <c r="BI30" s="21"/>
      <c r="BJ30" s="21"/>
      <c r="BK30" s="21"/>
      <c r="BL30" s="21"/>
      <c r="BM30" s="22"/>
      <c r="BN30" s="23"/>
      <c r="BO30" s="21"/>
      <c r="BP30" s="21"/>
      <c r="BQ30" s="21"/>
      <c r="BR30" s="21"/>
      <c r="BS30" s="21"/>
      <c r="BT30" s="22"/>
      <c r="BU30" s="24"/>
      <c r="BV30" s="21"/>
      <c r="BW30" s="21"/>
      <c r="BX30" s="21"/>
      <c r="BY30" s="21"/>
      <c r="BZ30" s="21"/>
      <c r="CA30" s="22"/>
      <c r="CB30" s="24"/>
      <c r="CC30" s="21"/>
      <c r="CD30" s="21"/>
      <c r="CE30" s="21"/>
      <c r="CF30" s="21"/>
      <c r="CG30" s="21"/>
      <c r="CH30" s="25"/>
    </row>
    <row r="31" spans="1:86" ht="24" customHeight="1">
      <c r="A31" s="20" t="s">
        <v>31</v>
      </c>
      <c r="B31" s="16">
        <v>271</v>
      </c>
      <c r="C31" s="21"/>
      <c r="D31" s="21"/>
      <c r="E31" s="21"/>
      <c r="F31" s="21"/>
      <c r="G31" s="21"/>
      <c r="H31" s="21"/>
      <c r="I31" s="22"/>
      <c r="J31" s="23"/>
      <c r="K31" s="21"/>
      <c r="L31" s="21"/>
      <c r="M31" s="21"/>
      <c r="N31" s="21"/>
      <c r="O31" s="21"/>
      <c r="P31" s="22"/>
      <c r="Q31" s="23"/>
      <c r="R31" s="21"/>
      <c r="S31" s="21"/>
      <c r="T31" s="21"/>
      <c r="U31" s="21"/>
      <c r="V31" s="21"/>
      <c r="W31" s="22"/>
      <c r="X31" s="23"/>
      <c r="Y31" s="21"/>
      <c r="Z31" s="21"/>
      <c r="AA31" s="21"/>
      <c r="AB31" s="21"/>
      <c r="AC31" s="21"/>
      <c r="AD31" s="22"/>
      <c r="AE31" s="23"/>
      <c r="AF31" s="21"/>
      <c r="AG31" s="21"/>
      <c r="AH31" s="21"/>
      <c r="AI31" s="21"/>
      <c r="AJ31" s="21"/>
      <c r="AK31" s="22"/>
      <c r="AL31" s="23"/>
      <c r="AM31" s="21"/>
      <c r="AN31" s="21"/>
      <c r="AO31" s="21"/>
      <c r="AP31" s="21"/>
      <c r="AQ31" s="21"/>
      <c r="AR31" s="22"/>
      <c r="AS31" s="23"/>
      <c r="AT31" s="21"/>
      <c r="AU31" s="21"/>
      <c r="AV31" s="21"/>
      <c r="AW31" s="21"/>
      <c r="AX31" s="21"/>
      <c r="AY31" s="22"/>
      <c r="AZ31" s="23"/>
      <c r="BA31" s="21"/>
      <c r="BB31" s="21"/>
      <c r="BC31" s="21"/>
      <c r="BD31" s="21"/>
      <c r="BE31" s="21"/>
      <c r="BF31" s="22"/>
      <c r="BG31" s="23"/>
      <c r="BH31" s="21"/>
      <c r="BI31" s="21"/>
      <c r="BJ31" s="21"/>
      <c r="BK31" s="21"/>
      <c r="BL31" s="21"/>
      <c r="BM31" s="22"/>
      <c r="BN31" s="23"/>
      <c r="BO31" s="21"/>
      <c r="BP31" s="21"/>
      <c r="BQ31" s="21"/>
      <c r="BR31" s="21"/>
      <c r="BS31" s="21"/>
      <c r="BT31" s="22"/>
      <c r="BU31" s="24"/>
      <c r="BV31" s="21"/>
      <c r="BW31" s="21"/>
      <c r="BX31" s="21"/>
      <c r="BY31" s="21"/>
      <c r="BZ31" s="21"/>
      <c r="CA31" s="22"/>
      <c r="CB31" s="24"/>
      <c r="CC31" s="21"/>
      <c r="CD31" s="21"/>
      <c r="CE31" s="21"/>
      <c r="CF31" s="21"/>
      <c r="CG31" s="21"/>
      <c r="CH31" s="25"/>
    </row>
    <row r="32" spans="1:86" ht="33.75" customHeight="1">
      <c r="A32" s="20" t="s">
        <v>33</v>
      </c>
      <c r="B32" s="16">
        <v>300</v>
      </c>
      <c r="C32" s="21"/>
      <c r="D32" s="21"/>
      <c r="E32" s="21"/>
      <c r="F32" s="21"/>
      <c r="G32" s="21"/>
      <c r="H32" s="21"/>
      <c r="I32" s="22"/>
      <c r="J32" s="23"/>
      <c r="K32" s="21"/>
      <c r="L32" s="21"/>
      <c r="M32" s="21"/>
      <c r="N32" s="21"/>
      <c r="O32" s="21"/>
      <c r="P32" s="22"/>
      <c r="Q32" s="23"/>
      <c r="R32" s="21"/>
      <c r="S32" s="21"/>
      <c r="T32" s="21"/>
      <c r="U32" s="21"/>
      <c r="V32" s="21"/>
      <c r="W32" s="22"/>
      <c r="X32" s="23"/>
      <c r="Y32" s="21"/>
      <c r="Z32" s="21"/>
      <c r="AA32" s="21"/>
      <c r="AB32" s="21"/>
      <c r="AC32" s="21"/>
      <c r="AD32" s="22"/>
      <c r="AE32" s="23"/>
      <c r="AF32" s="21"/>
      <c r="AG32" s="21"/>
      <c r="AH32" s="21"/>
      <c r="AI32" s="21"/>
      <c r="AJ32" s="21"/>
      <c r="AK32" s="22"/>
      <c r="AL32" s="23"/>
      <c r="AM32" s="21"/>
      <c r="AN32" s="21"/>
      <c r="AO32" s="21"/>
      <c r="AP32" s="21"/>
      <c r="AQ32" s="21"/>
      <c r="AR32" s="22"/>
      <c r="AS32" s="23"/>
      <c r="AT32" s="21"/>
      <c r="AU32" s="21"/>
      <c r="AV32" s="21"/>
      <c r="AW32" s="21"/>
      <c r="AX32" s="21"/>
      <c r="AY32" s="22"/>
      <c r="AZ32" s="23"/>
      <c r="BA32" s="21"/>
      <c r="BB32" s="21"/>
      <c r="BC32" s="21"/>
      <c r="BD32" s="21"/>
      <c r="BE32" s="21"/>
      <c r="BF32" s="22"/>
      <c r="BG32" s="23"/>
      <c r="BH32" s="21"/>
      <c r="BI32" s="21"/>
      <c r="BJ32" s="21"/>
      <c r="BK32" s="21"/>
      <c r="BL32" s="21"/>
      <c r="BM32" s="22"/>
      <c r="BN32" s="23"/>
      <c r="BO32" s="21"/>
      <c r="BP32" s="21"/>
      <c r="BQ32" s="21"/>
      <c r="BR32" s="21"/>
      <c r="BS32" s="21"/>
      <c r="BT32" s="22"/>
      <c r="BU32" s="24"/>
      <c r="BV32" s="21"/>
      <c r="BW32" s="21"/>
      <c r="BX32" s="21"/>
      <c r="BY32" s="21"/>
      <c r="BZ32" s="21"/>
      <c r="CA32" s="22"/>
      <c r="CB32" s="24"/>
      <c r="CC32" s="21"/>
      <c r="CD32" s="21"/>
      <c r="CE32" s="21"/>
      <c r="CF32" s="21"/>
      <c r="CG32" s="21"/>
      <c r="CH32" s="25"/>
    </row>
    <row r="33" spans="1:86" ht="18.75" customHeight="1">
      <c r="A33" s="20" t="s">
        <v>25</v>
      </c>
      <c r="B33" s="16">
        <v>311</v>
      </c>
      <c r="C33" s="21"/>
      <c r="D33" s="21"/>
      <c r="E33" s="21"/>
      <c r="F33" s="21"/>
      <c r="G33" s="21"/>
      <c r="H33" s="21"/>
      <c r="I33" s="22"/>
      <c r="J33" s="23"/>
      <c r="K33" s="21"/>
      <c r="L33" s="21"/>
      <c r="M33" s="21"/>
      <c r="N33" s="21"/>
      <c r="O33" s="21"/>
      <c r="P33" s="22"/>
      <c r="Q33" s="23"/>
      <c r="R33" s="21"/>
      <c r="S33" s="21"/>
      <c r="T33" s="21"/>
      <c r="U33" s="21"/>
      <c r="V33" s="21"/>
      <c r="W33" s="22"/>
      <c r="X33" s="23"/>
      <c r="Y33" s="21"/>
      <c r="Z33" s="21"/>
      <c r="AA33" s="21"/>
      <c r="AB33" s="21"/>
      <c r="AC33" s="21"/>
      <c r="AD33" s="22"/>
      <c r="AE33" s="23"/>
      <c r="AF33" s="21"/>
      <c r="AG33" s="21"/>
      <c r="AH33" s="21"/>
      <c r="AI33" s="21"/>
      <c r="AJ33" s="21"/>
      <c r="AK33" s="22"/>
      <c r="AL33" s="23"/>
      <c r="AM33" s="21"/>
      <c r="AN33" s="21"/>
      <c r="AO33" s="21"/>
      <c r="AP33" s="21"/>
      <c r="AQ33" s="21"/>
      <c r="AR33" s="22"/>
      <c r="AS33" s="23"/>
      <c r="AT33" s="21"/>
      <c r="AU33" s="21"/>
      <c r="AV33" s="21"/>
      <c r="AW33" s="21"/>
      <c r="AX33" s="21"/>
      <c r="AY33" s="22"/>
      <c r="AZ33" s="23"/>
      <c r="BA33" s="21"/>
      <c r="BB33" s="21"/>
      <c r="BC33" s="21"/>
      <c r="BD33" s="21"/>
      <c r="BE33" s="21"/>
      <c r="BF33" s="22"/>
      <c r="BG33" s="23"/>
      <c r="BH33" s="21"/>
      <c r="BI33" s="21"/>
      <c r="BJ33" s="21"/>
      <c r="BK33" s="21"/>
      <c r="BL33" s="21"/>
      <c r="BM33" s="22"/>
      <c r="BN33" s="23"/>
      <c r="BO33" s="21"/>
      <c r="BP33" s="21"/>
      <c r="BQ33" s="21"/>
      <c r="BR33" s="21"/>
      <c r="BS33" s="21"/>
      <c r="BT33" s="22"/>
      <c r="BU33" s="24"/>
      <c r="BV33" s="21"/>
      <c r="BW33" s="21"/>
      <c r="BX33" s="21"/>
      <c r="BY33" s="21"/>
      <c r="BZ33" s="21"/>
      <c r="CA33" s="22"/>
      <c r="CB33" s="24"/>
      <c r="CC33" s="21"/>
      <c r="CD33" s="21"/>
      <c r="CE33" s="21"/>
      <c r="CF33" s="21"/>
      <c r="CG33" s="21"/>
      <c r="CH33" s="25"/>
    </row>
    <row r="34" spans="1:86" ht="21.75" customHeight="1">
      <c r="A34" s="20" t="s">
        <v>26</v>
      </c>
      <c r="B34" s="16">
        <v>321</v>
      </c>
      <c r="C34" s="26"/>
      <c r="D34" s="26"/>
      <c r="E34" s="26"/>
      <c r="F34" s="26"/>
      <c r="G34" s="26"/>
      <c r="H34" s="26"/>
      <c r="I34" s="27"/>
      <c r="J34" s="28"/>
      <c r="K34" s="26"/>
      <c r="L34" s="26"/>
      <c r="M34" s="26"/>
      <c r="N34" s="26"/>
      <c r="O34" s="26"/>
      <c r="P34" s="27"/>
      <c r="Q34" s="28"/>
      <c r="R34" s="26"/>
      <c r="S34" s="26"/>
      <c r="T34" s="26"/>
      <c r="U34" s="26"/>
      <c r="V34" s="26"/>
      <c r="W34" s="27"/>
      <c r="X34" s="28"/>
      <c r="Y34" s="26"/>
      <c r="Z34" s="26"/>
      <c r="AA34" s="26"/>
      <c r="AB34" s="26"/>
      <c r="AC34" s="26"/>
      <c r="AD34" s="27"/>
      <c r="AE34" s="28"/>
      <c r="AF34" s="26"/>
      <c r="AG34" s="26"/>
      <c r="AH34" s="26"/>
      <c r="AI34" s="26"/>
      <c r="AJ34" s="26"/>
      <c r="AK34" s="27"/>
      <c r="AL34" s="28"/>
      <c r="AM34" s="26"/>
      <c r="AN34" s="26"/>
      <c r="AO34" s="26"/>
      <c r="AP34" s="26"/>
      <c r="AQ34" s="26"/>
      <c r="AR34" s="27"/>
      <c r="AS34" s="28"/>
      <c r="AT34" s="26"/>
      <c r="AU34" s="26"/>
      <c r="AV34" s="26"/>
      <c r="AW34" s="26"/>
      <c r="AX34" s="26"/>
      <c r="AY34" s="27"/>
      <c r="AZ34" s="28"/>
      <c r="BA34" s="26"/>
      <c r="BB34" s="26"/>
      <c r="BC34" s="26"/>
      <c r="BD34" s="26"/>
      <c r="BE34" s="26"/>
      <c r="BF34" s="27"/>
      <c r="BG34" s="28"/>
      <c r="BH34" s="26"/>
      <c r="BI34" s="26"/>
      <c r="BJ34" s="26"/>
      <c r="BK34" s="26"/>
      <c r="BL34" s="26"/>
      <c r="BM34" s="27"/>
      <c r="BN34" s="28"/>
      <c r="BO34" s="26"/>
      <c r="BP34" s="26"/>
      <c r="BQ34" s="26"/>
      <c r="BR34" s="26"/>
      <c r="BS34" s="26"/>
      <c r="BT34" s="27"/>
      <c r="BU34" s="29"/>
      <c r="BV34" s="26"/>
      <c r="BW34" s="26"/>
      <c r="BX34" s="26"/>
      <c r="BY34" s="26"/>
      <c r="BZ34" s="26"/>
      <c r="CA34" s="27"/>
      <c r="CB34" s="29"/>
      <c r="CC34" s="26"/>
      <c r="CD34" s="26"/>
      <c r="CE34" s="26"/>
      <c r="CF34" s="26"/>
      <c r="CG34" s="26"/>
      <c r="CH34" s="30"/>
    </row>
    <row r="35" spans="1:86" ht="18.75" customHeight="1">
      <c r="A35" s="20" t="s">
        <v>27</v>
      </c>
      <c r="B35" s="16">
        <v>331</v>
      </c>
      <c r="C35" s="26"/>
      <c r="D35" s="26"/>
      <c r="E35" s="26"/>
      <c r="F35" s="26"/>
      <c r="G35" s="26"/>
      <c r="H35" s="26"/>
      <c r="I35" s="27"/>
      <c r="J35" s="28"/>
      <c r="K35" s="26"/>
      <c r="L35" s="26"/>
      <c r="M35" s="26"/>
      <c r="N35" s="26"/>
      <c r="O35" s="26"/>
      <c r="P35" s="27"/>
      <c r="Q35" s="28"/>
      <c r="R35" s="26"/>
      <c r="S35" s="26"/>
      <c r="T35" s="26"/>
      <c r="U35" s="26"/>
      <c r="V35" s="26"/>
      <c r="W35" s="27"/>
      <c r="X35" s="28"/>
      <c r="Y35" s="26"/>
      <c r="Z35" s="26"/>
      <c r="AA35" s="26"/>
      <c r="AB35" s="26"/>
      <c r="AC35" s="26"/>
      <c r="AD35" s="27"/>
      <c r="AE35" s="28"/>
      <c r="AF35" s="26"/>
      <c r="AG35" s="26"/>
      <c r="AH35" s="26"/>
      <c r="AI35" s="26"/>
      <c r="AJ35" s="26"/>
      <c r="AK35" s="27"/>
      <c r="AL35" s="28"/>
      <c r="AM35" s="26"/>
      <c r="AN35" s="26"/>
      <c r="AO35" s="26"/>
      <c r="AP35" s="26"/>
      <c r="AQ35" s="26"/>
      <c r="AR35" s="27"/>
      <c r="AS35" s="28"/>
      <c r="AT35" s="26"/>
      <c r="AU35" s="26"/>
      <c r="AV35" s="26"/>
      <c r="AW35" s="26"/>
      <c r="AX35" s="26"/>
      <c r="AY35" s="27"/>
      <c r="AZ35" s="28"/>
      <c r="BA35" s="26"/>
      <c r="BB35" s="26"/>
      <c r="BC35" s="26"/>
      <c r="BD35" s="26"/>
      <c r="BE35" s="26"/>
      <c r="BF35" s="27"/>
      <c r="BG35" s="28"/>
      <c r="BH35" s="26"/>
      <c r="BI35" s="26"/>
      <c r="BJ35" s="26"/>
      <c r="BK35" s="26"/>
      <c r="BL35" s="26"/>
      <c r="BM35" s="27"/>
      <c r="BN35" s="28"/>
      <c r="BO35" s="26"/>
      <c r="BP35" s="26"/>
      <c r="BQ35" s="26"/>
      <c r="BR35" s="26"/>
      <c r="BS35" s="26"/>
      <c r="BT35" s="27"/>
      <c r="BU35" s="29"/>
      <c r="BV35" s="26"/>
      <c r="BW35" s="26"/>
      <c r="BX35" s="26"/>
      <c r="BY35" s="26"/>
      <c r="BZ35" s="26"/>
      <c r="CA35" s="27"/>
      <c r="CB35" s="29"/>
      <c r="CC35" s="26"/>
      <c r="CD35" s="26"/>
      <c r="CE35" s="26"/>
      <c r="CF35" s="26"/>
      <c r="CG35" s="26"/>
      <c r="CH35" s="30"/>
    </row>
    <row r="36" spans="1:86" ht="17.25" customHeight="1">
      <c r="A36" s="20" t="s">
        <v>28</v>
      </c>
      <c r="B36" s="16">
        <v>341</v>
      </c>
      <c r="C36" s="26"/>
      <c r="D36" s="26"/>
      <c r="E36" s="26"/>
      <c r="F36" s="26"/>
      <c r="G36" s="26"/>
      <c r="H36" s="26"/>
      <c r="I36" s="27"/>
      <c r="J36" s="28"/>
      <c r="K36" s="26"/>
      <c r="L36" s="26"/>
      <c r="M36" s="26"/>
      <c r="N36" s="26"/>
      <c r="O36" s="26"/>
      <c r="P36" s="27"/>
      <c r="Q36" s="28"/>
      <c r="R36" s="26"/>
      <c r="S36" s="26"/>
      <c r="T36" s="26"/>
      <c r="U36" s="26"/>
      <c r="V36" s="26"/>
      <c r="W36" s="27"/>
      <c r="X36" s="28"/>
      <c r="Y36" s="26"/>
      <c r="Z36" s="26"/>
      <c r="AA36" s="26"/>
      <c r="AB36" s="26"/>
      <c r="AC36" s="26"/>
      <c r="AD36" s="27"/>
      <c r="AE36" s="28"/>
      <c r="AF36" s="26"/>
      <c r="AG36" s="26"/>
      <c r="AH36" s="26"/>
      <c r="AI36" s="26"/>
      <c r="AJ36" s="26"/>
      <c r="AK36" s="27"/>
      <c r="AL36" s="28"/>
      <c r="AM36" s="26"/>
      <c r="AN36" s="26"/>
      <c r="AO36" s="26"/>
      <c r="AP36" s="26"/>
      <c r="AQ36" s="26"/>
      <c r="AR36" s="27"/>
      <c r="AS36" s="28"/>
      <c r="AT36" s="26"/>
      <c r="AU36" s="26"/>
      <c r="AV36" s="26"/>
      <c r="AW36" s="26"/>
      <c r="AX36" s="26"/>
      <c r="AY36" s="27"/>
      <c r="AZ36" s="28"/>
      <c r="BA36" s="26"/>
      <c r="BB36" s="26"/>
      <c r="BC36" s="26"/>
      <c r="BD36" s="26"/>
      <c r="BE36" s="26"/>
      <c r="BF36" s="27"/>
      <c r="BG36" s="28"/>
      <c r="BH36" s="26"/>
      <c r="BI36" s="26"/>
      <c r="BJ36" s="26"/>
      <c r="BK36" s="26"/>
      <c r="BL36" s="26"/>
      <c r="BM36" s="27"/>
      <c r="BN36" s="28"/>
      <c r="BO36" s="26"/>
      <c r="BP36" s="26"/>
      <c r="BQ36" s="26"/>
      <c r="BR36" s="26"/>
      <c r="BS36" s="26"/>
      <c r="BT36" s="27"/>
      <c r="BU36" s="29"/>
      <c r="BV36" s="26"/>
      <c r="BW36" s="26"/>
      <c r="BX36" s="26"/>
      <c r="BY36" s="26"/>
      <c r="BZ36" s="26"/>
      <c r="CA36" s="27"/>
      <c r="CB36" s="29"/>
      <c r="CC36" s="26"/>
      <c r="CD36" s="26"/>
      <c r="CE36" s="26"/>
      <c r="CF36" s="26"/>
      <c r="CG36" s="26"/>
      <c r="CH36" s="30"/>
    </row>
    <row r="37" spans="1:86" ht="16.5" customHeight="1">
      <c r="A37" s="20" t="s">
        <v>29</v>
      </c>
      <c r="B37" s="16">
        <v>351</v>
      </c>
      <c r="C37" s="26"/>
      <c r="D37" s="26"/>
      <c r="E37" s="26"/>
      <c r="F37" s="26"/>
      <c r="G37" s="26"/>
      <c r="H37" s="26"/>
      <c r="I37" s="27"/>
      <c r="J37" s="28"/>
      <c r="K37" s="26"/>
      <c r="L37" s="26"/>
      <c r="M37" s="26"/>
      <c r="N37" s="26"/>
      <c r="O37" s="26"/>
      <c r="P37" s="27"/>
      <c r="Q37" s="28"/>
      <c r="R37" s="26"/>
      <c r="S37" s="26"/>
      <c r="T37" s="26"/>
      <c r="U37" s="26"/>
      <c r="V37" s="26"/>
      <c r="W37" s="27"/>
      <c r="X37" s="28"/>
      <c r="Y37" s="26"/>
      <c r="Z37" s="26"/>
      <c r="AA37" s="26"/>
      <c r="AB37" s="26"/>
      <c r="AC37" s="26"/>
      <c r="AD37" s="27"/>
      <c r="AE37" s="28"/>
      <c r="AF37" s="26"/>
      <c r="AG37" s="26"/>
      <c r="AH37" s="26"/>
      <c r="AI37" s="26"/>
      <c r="AJ37" s="26"/>
      <c r="AK37" s="27"/>
      <c r="AL37" s="28"/>
      <c r="AM37" s="26"/>
      <c r="AN37" s="26"/>
      <c r="AO37" s="26"/>
      <c r="AP37" s="26"/>
      <c r="AQ37" s="26"/>
      <c r="AR37" s="27"/>
      <c r="AS37" s="28"/>
      <c r="AT37" s="26"/>
      <c r="AU37" s="26"/>
      <c r="AV37" s="26"/>
      <c r="AW37" s="26"/>
      <c r="AX37" s="26"/>
      <c r="AY37" s="27"/>
      <c r="AZ37" s="28"/>
      <c r="BA37" s="26"/>
      <c r="BB37" s="26"/>
      <c r="BC37" s="26"/>
      <c r="BD37" s="26"/>
      <c r="BE37" s="26"/>
      <c r="BF37" s="27"/>
      <c r="BG37" s="28"/>
      <c r="BH37" s="26"/>
      <c r="BI37" s="26"/>
      <c r="BJ37" s="26"/>
      <c r="BK37" s="26"/>
      <c r="BL37" s="26"/>
      <c r="BM37" s="27"/>
      <c r="BN37" s="28"/>
      <c r="BO37" s="26"/>
      <c r="BP37" s="26"/>
      <c r="BQ37" s="26"/>
      <c r="BR37" s="26"/>
      <c r="BS37" s="26"/>
      <c r="BT37" s="27"/>
      <c r="BU37" s="29"/>
      <c r="BV37" s="26"/>
      <c r="BW37" s="26"/>
      <c r="BX37" s="26"/>
      <c r="BY37" s="26"/>
      <c r="BZ37" s="26"/>
      <c r="CA37" s="27"/>
      <c r="CB37" s="29"/>
      <c r="CC37" s="26"/>
      <c r="CD37" s="26"/>
      <c r="CE37" s="26"/>
      <c r="CF37" s="26"/>
      <c r="CG37" s="26"/>
      <c r="CH37" s="30"/>
    </row>
    <row r="38" spans="1:86" ht="13.5" customHeight="1">
      <c r="A38" s="20" t="s">
        <v>30</v>
      </c>
      <c r="B38" s="16">
        <v>361</v>
      </c>
      <c r="C38" s="26"/>
      <c r="D38" s="26"/>
      <c r="E38" s="26"/>
      <c r="F38" s="26"/>
      <c r="G38" s="26"/>
      <c r="H38" s="26"/>
      <c r="I38" s="27"/>
      <c r="J38" s="28"/>
      <c r="K38" s="26"/>
      <c r="L38" s="26"/>
      <c r="M38" s="26"/>
      <c r="N38" s="26"/>
      <c r="O38" s="26"/>
      <c r="P38" s="27"/>
      <c r="Q38" s="28"/>
      <c r="R38" s="26"/>
      <c r="S38" s="26"/>
      <c r="T38" s="26"/>
      <c r="U38" s="26"/>
      <c r="V38" s="26"/>
      <c r="W38" s="27"/>
      <c r="X38" s="28"/>
      <c r="Y38" s="26"/>
      <c r="Z38" s="26"/>
      <c r="AA38" s="26"/>
      <c r="AB38" s="26"/>
      <c r="AC38" s="26"/>
      <c r="AD38" s="27"/>
      <c r="AE38" s="28"/>
      <c r="AF38" s="26"/>
      <c r="AG38" s="26"/>
      <c r="AH38" s="26"/>
      <c r="AI38" s="26"/>
      <c r="AJ38" s="26"/>
      <c r="AK38" s="27"/>
      <c r="AL38" s="28"/>
      <c r="AM38" s="26"/>
      <c r="AN38" s="26"/>
      <c r="AO38" s="26"/>
      <c r="AP38" s="26"/>
      <c r="AQ38" s="26"/>
      <c r="AR38" s="27"/>
      <c r="AS38" s="28"/>
      <c r="AT38" s="26"/>
      <c r="AU38" s="26"/>
      <c r="AV38" s="26"/>
      <c r="AW38" s="26"/>
      <c r="AX38" s="26"/>
      <c r="AY38" s="27"/>
      <c r="AZ38" s="28"/>
      <c r="BA38" s="26"/>
      <c r="BB38" s="26"/>
      <c r="BC38" s="26"/>
      <c r="BD38" s="26"/>
      <c r="BE38" s="26"/>
      <c r="BF38" s="27"/>
      <c r="BG38" s="28"/>
      <c r="BH38" s="26"/>
      <c r="BI38" s="26"/>
      <c r="BJ38" s="26"/>
      <c r="BK38" s="26"/>
      <c r="BL38" s="26"/>
      <c r="BM38" s="27"/>
      <c r="BN38" s="28"/>
      <c r="BO38" s="26"/>
      <c r="BP38" s="26"/>
      <c r="BQ38" s="26"/>
      <c r="BR38" s="26"/>
      <c r="BS38" s="26"/>
      <c r="BT38" s="27"/>
      <c r="BU38" s="29"/>
      <c r="BV38" s="26"/>
      <c r="BW38" s="26"/>
      <c r="BX38" s="26"/>
      <c r="BY38" s="26"/>
      <c r="BZ38" s="26"/>
      <c r="CA38" s="27"/>
      <c r="CB38" s="29"/>
      <c r="CC38" s="26"/>
      <c r="CD38" s="26"/>
      <c r="CE38" s="26"/>
      <c r="CF38" s="26"/>
      <c r="CG38" s="26"/>
      <c r="CH38" s="30"/>
    </row>
    <row r="39" spans="1:86" ht="14.25" customHeight="1">
      <c r="A39" s="20" t="s">
        <v>31</v>
      </c>
      <c r="B39" s="16">
        <v>371</v>
      </c>
      <c r="C39" s="26"/>
      <c r="D39" s="26"/>
      <c r="E39" s="26"/>
      <c r="F39" s="26"/>
      <c r="G39" s="26"/>
      <c r="H39" s="26"/>
      <c r="I39" s="27"/>
      <c r="J39" s="28"/>
      <c r="K39" s="26"/>
      <c r="L39" s="26"/>
      <c r="M39" s="26"/>
      <c r="N39" s="26"/>
      <c r="O39" s="26"/>
      <c r="P39" s="27"/>
      <c r="Q39" s="28"/>
      <c r="R39" s="26"/>
      <c r="S39" s="26"/>
      <c r="T39" s="26"/>
      <c r="U39" s="26"/>
      <c r="V39" s="26"/>
      <c r="W39" s="27"/>
      <c r="X39" s="28"/>
      <c r="Y39" s="26"/>
      <c r="Z39" s="26"/>
      <c r="AA39" s="26"/>
      <c r="AB39" s="26"/>
      <c r="AC39" s="26"/>
      <c r="AD39" s="27"/>
      <c r="AE39" s="28"/>
      <c r="AF39" s="26"/>
      <c r="AG39" s="26"/>
      <c r="AH39" s="26"/>
      <c r="AI39" s="26"/>
      <c r="AJ39" s="26"/>
      <c r="AK39" s="27"/>
      <c r="AL39" s="28"/>
      <c r="AM39" s="26"/>
      <c r="AN39" s="26"/>
      <c r="AO39" s="26"/>
      <c r="AP39" s="26"/>
      <c r="AQ39" s="26"/>
      <c r="AR39" s="27"/>
      <c r="AS39" s="28"/>
      <c r="AT39" s="26"/>
      <c r="AU39" s="26"/>
      <c r="AV39" s="26"/>
      <c r="AW39" s="26"/>
      <c r="AX39" s="26"/>
      <c r="AY39" s="27"/>
      <c r="AZ39" s="28"/>
      <c r="BA39" s="26"/>
      <c r="BB39" s="26"/>
      <c r="BC39" s="26"/>
      <c r="BD39" s="26"/>
      <c r="BE39" s="26"/>
      <c r="BF39" s="27"/>
      <c r="BG39" s="28"/>
      <c r="BH39" s="26"/>
      <c r="BI39" s="26"/>
      <c r="BJ39" s="26"/>
      <c r="BK39" s="26"/>
      <c r="BL39" s="26"/>
      <c r="BM39" s="27"/>
      <c r="BN39" s="28"/>
      <c r="BO39" s="26"/>
      <c r="BP39" s="26"/>
      <c r="BQ39" s="26"/>
      <c r="BR39" s="26"/>
      <c r="BS39" s="26"/>
      <c r="BT39" s="27"/>
      <c r="BU39" s="29"/>
      <c r="BV39" s="26"/>
      <c r="BW39" s="26"/>
      <c r="BX39" s="26"/>
      <c r="BY39" s="26"/>
      <c r="BZ39" s="26"/>
      <c r="CA39" s="27"/>
      <c r="CB39" s="29"/>
      <c r="CC39" s="26"/>
      <c r="CD39" s="26"/>
      <c r="CE39" s="26"/>
      <c r="CF39" s="26"/>
      <c r="CG39" s="26"/>
      <c r="CH39" s="30"/>
    </row>
    <row r="40" spans="1:86" ht="21.75" customHeight="1">
      <c r="A40" s="20" t="s">
        <v>34</v>
      </c>
      <c r="B40" s="16">
        <v>400</v>
      </c>
      <c r="C40" s="26"/>
      <c r="D40" s="26"/>
      <c r="E40" s="26"/>
      <c r="F40" s="26"/>
      <c r="G40" s="26"/>
      <c r="H40" s="26"/>
      <c r="I40" s="27"/>
      <c r="J40" s="28"/>
      <c r="K40" s="26"/>
      <c r="L40" s="26"/>
      <c r="M40" s="26"/>
      <c r="N40" s="26"/>
      <c r="O40" s="26"/>
      <c r="P40" s="27"/>
      <c r="Q40" s="28"/>
      <c r="R40" s="26"/>
      <c r="S40" s="26"/>
      <c r="T40" s="26"/>
      <c r="U40" s="26"/>
      <c r="V40" s="26"/>
      <c r="W40" s="27"/>
      <c r="X40" s="28"/>
      <c r="Y40" s="26"/>
      <c r="Z40" s="26"/>
      <c r="AA40" s="26"/>
      <c r="AB40" s="26"/>
      <c r="AC40" s="26"/>
      <c r="AD40" s="27"/>
      <c r="AE40" s="28"/>
      <c r="AF40" s="26"/>
      <c r="AG40" s="26"/>
      <c r="AH40" s="26"/>
      <c r="AI40" s="26"/>
      <c r="AJ40" s="26"/>
      <c r="AK40" s="27"/>
      <c r="AL40" s="28"/>
      <c r="AM40" s="26"/>
      <c r="AN40" s="26"/>
      <c r="AO40" s="26"/>
      <c r="AP40" s="26"/>
      <c r="AQ40" s="26"/>
      <c r="AR40" s="27"/>
      <c r="AS40" s="28"/>
      <c r="AT40" s="26"/>
      <c r="AU40" s="26"/>
      <c r="AV40" s="26"/>
      <c r="AW40" s="26"/>
      <c r="AX40" s="26"/>
      <c r="AY40" s="27"/>
      <c r="AZ40" s="28"/>
      <c r="BA40" s="26"/>
      <c r="BB40" s="26"/>
      <c r="BC40" s="26"/>
      <c r="BD40" s="26"/>
      <c r="BE40" s="26"/>
      <c r="BF40" s="27"/>
      <c r="BG40" s="28"/>
      <c r="BH40" s="26"/>
      <c r="BI40" s="26"/>
      <c r="BJ40" s="26"/>
      <c r="BK40" s="26"/>
      <c r="BL40" s="26"/>
      <c r="BM40" s="27"/>
      <c r="BN40" s="28"/>
      <c r="BO40" s="26"/>
      <c r="BP40" s="26"/>
      <c r="BQ40" s="26"/>
      <c r="BR40" s="26"/>
      <c r="BS40" s="26"/>
      <c r="BT40" s="27"/>
      <c r="BU40" s="29"/>
      <c r="BV40" s="26"/>
      <c r="BW40" s="26"/>
      <c r="BX40" s="26"/>
      <c r="BY40" s="26"/>
      <c r="BZ40" s="26"/>
      <c r="CA40" s="27"/>
      <c r="CB40" s="29"/>
      <c r="CC40" s="26"/>
      <c r="CD40" s="26"/>
      <c r="CE40" s="26"/>
      <c r="CF40" s="26"/>
      <c r="CG40" s="26"/>
      <c r="CH40" s="30"/>
    </row>
    <row r="41" spans="1:86" ht="19.5" customHeight="1">
      <c r="A41" s="20" t="s">
        <v>25</v>
      </c>
      <c r="B41" s="16">
        <v>411</v>
      </c>
      <c r="C41" s="26"/>
      <c r="D41" s="26"/>
      <c r="E41" s="26"/>
      <c r="F41" s="26"/>
      <c r="G41" s="26"/>
      <c r="H41" s="26"/>
      <c r="I41" s="27"/>
      <c r="J41" s="28"/>
      <c r="K41" s="26"/>
      <c r="L41" s="26"/>
      <c r="M41" s="26"/>
      <c r="N41" s="26"/>
      <c r="O41" s="26"/>
      <c r="P41" s="27"/>
      <c r="Q41" s="28"/>
      <c r="R41" s="26"/>
      <c r="S41" s="26"/>
      <c r="T41" s="26"/>
      <c r="U41" s="26"/>
      <c r="V41" s="26"/>
      <c r="W41" s="27"/>
      <c r="X41" s="28"/>
      <c r="Y41" s="26"/>
      <c r="Z41" s="26"/>
      <c r="AA41" s="26"/>
      <c r="AB41" s="26"/>
      <c r="AC41" s="26"/>
      <c r="AD41" s="27"/>
      <c r="AE41" s="28"/>
      <c r="AF41" s="26"/>
      <c r="AG41" s="26"/>
      <c r="AH41" s="26"/>
      <c r="AI41" s="26"/>
      <c r="AJ41" s="26"/>
      <c r="AK41" s="27"/>
      <c r="AL41" s="28"/>
      <c r="AM41" s="26"/>
      <c r="AN41" s="26"/>
      <c r="AO41" s="26"/>
      <c r="AP41" s="26"/>
      <c r="AQ41" s="26"/>
      <c r="AR41" s="27"/>
      <c r="AS41" s="28"/>
      <c r="AT41" s="26"/>
      <c r="AU41" s="26"/>
      <c r="AV41" s="26"/>
      <c r="AW41" s="26"/>
      <c r="AX41" s="26"/>
      <c r="AY41" s="27"/>
      <c r="AZ41" s="28"/>
      <c r="BA41" s="26"/>
      <c r="BB41" s="26"/>
      <c r="BC41" s="26"/>
      <c r="BD41" s="26"/>
      <c r="BE41" s="26"/>
      <c r="BF41" s="27"/>
      <c r="BG41" s="28"/>
      <c r="BH41" s="26"/>
      <c r="BI41" s="26"/>
      <c r="BJ41" s="26"/>
      <c r="BK41" s="26"/>
      <c r="BL41" s="26"/>
      <c r="BM41" s="27"/>
      <c r="BN41" s="28"/>
      <c r="BO41" s="26"/>
      <c r="BP41" s="26"/>
      <c r="BQ41" s="26"/>
      <c r="BR41" s="26"/>
      <c r="BS41" s="26"/>
      <c r="BT41" s="27"/>
      <c r="BU41" s="29"/>
      <c r="BV41" s="26"/>
      <c r="BW41" s="26"/>
      <c r="BX41" s="26"/>
      <c r="BY41" s="26"/>
      <c r="BZ41" s="26"/>
      <c r="CA41" s="27"/>
      <c r="CB41" s="29"/>
      <c r="CC41" s="26"/>
      <c r="CD41" s="26"/>
      <c r="CE41" s="26"/>
      <c r="CF41" s="26"/>
      <c r="CG41" s="26"/>
      <c r="CH41" s="30"/>
    </row>
    <row r="42" spans="1:86" ht="18" customHeight="1">
      <c r="A42" s="20" t="s">
        <v>26</v>
      </c>
      <c r="B42" s="16">
        <v>421</v>
      </c>
      <c r="C42" s="26"/>
      <c r="D42" s="26"/>
      <c r="E42" s="26"/>
      <c r="F42" s="26"/>
      <c r="G42" s="26"/>
      <c r="H42" s="26"/>
      <c r="I42" s="27"/>
      <c r="J42" s="28"/>
      <c r="K42" s="26"/>
      <c r="L42" s="26"/>
      <c r="M42" s="26"/>
      <c r="N42" s="26"/>
      <c r="O42" s="26"/>
      <c r="P42" s="27"/>
      <c r="Q42" s="28"/>
      <c r="R42" s="26"/>
      <c r="S42" s="26"/>
      <c r="T42" s="26"/>
      <c r="U42" s="26"/>
      <c r="V42" s="26"/>
      <c r="W42" s="27"/>
      <c r="X42" s="28"/>
      <c r="Y42" s="26"/>
      <c r="Z42" s="26"/>
      <c r="AA42" s="26"/>
      <c r="AB42" s="26"/>
      <c r="AC42" s="26"/>
      <c r="AD42" s="27"/>
      <c r="AE42" s="28"/>
      <c r="AF42" s="26"/>
      <c r="AG42" s="26"/>
      <c r="AH42" s="26"/>
      <c r="AI42" s="26"/>
      <c r="AJ42" s="26"/>
      <c r="AK42" s="27"/>
      <c r="AL42" s="28"/>
      <c r="AM42" s="26"/>
      <c r="AN42" s="26"/>
      <c r="AO42" s="26"/>
      <c r="AP42" s="26"/>
      <c r="AQ42" s="26"/>
      <c r="AR42" s="27"/>
      <c r="AS42" s="28"/>
      <c r="AT42" s="26"/>
      <c r="AU42" s="26"/>
      <c r="AV42" s="26"/>
      <c r="AW42" s="26"/>
      <c r="AX42" s="26"/>
      <c r="AY42" s="27"/>
      <c r="AZ42" s="28"/>
      <c r="BA42" s="26"/>
      <c r="BB42" s="26"/>
      <c r="BC42" s="26"/>
      <c r="BD42" s="26"/>
      <c r="BE42" s="26"/>
      <c r="BF42" s="27"/>
      <c r="BG42" s="28"/>
      <c r="BH42" s="26"/>
      <c r="BI42" s="26"/>
      <c r="BJ42" s="26"/>
      <c r="BK42" s="26"/>
      <c r="BL42" s="26"/>
      <c r="BM42" s="27"/>
      <c r="BN42" s="28"/>
      <c r="BO42" s="26"/>
      <c r="BP42" s="26"/>
      <c r="BQ42" s="26"/>
      <c r="BR42" s="26"/>
      <c r="BS42" s="26"/>
      <c r="BT42" s="27"/>
      <c r="BU42" s="29"/>
      <c r="BV42" s="26"/>
      <c r="BW42" s="26"/>
      <c r="BX42" s="26"/>
      <c r="BY42" s="26"/>
      <c r="BZ42" s="26"/>
      <c r="CA42" s="27"/>
      <c r="CB42" s="29"/>
      <c r="CC42" s="26"/>
      <c r="CD42" s="26"/>
      <c r="CE42" s="26"/>
      <c r="CF42" s="26"/>
      <c r="CG42" s="26"/>
      <c r="CH42" s="30"/>
    </row>
    <row r="43" spans="1:86" ht="17.25" customHeight="1">
      <c r="A43" s="20" t="s">
        <v>27</v>
      </c>
      <c r="B43" s="16">
        <v>431</v>
      </c>
      <c r="C43" s="26"/>
      <c r="D43" s="26"/>
      <c r="E43" s="26"/>
      <c r="F43" s="26"/>
      <c r="G43" s="26"/>
      <c r="H43" s="26"/>
      <c r="I43" s="27"/>
      <c r="J43" s="28"/>
      <c r="K43" s="26"/>
      <c r="L43" s="26"/>
      <c r="M43" s="26"/>
      <c r="N43" s="26"/>
      <c r="O43" s="26"/>
      <c r="P43" s="27"/>
      <c r="Q43" s="28"/>
      <c r="R43" s="26"/>
      <c r="S43" s="26"/>
      <c r="T43" s="26"/>
      <c r="U43" s="26"/>
      <c r="V43" s="26"/>
      <c r="W43" s="27"/>
      <c r="X43" s="28"/>
      <c r="Y43" s="26"/>
      <c r="Z43" s="26"/>
      <c r="AA43" s="26"/>
      <c r="AB43" s="26"/>
      <c r="AC43" s="26"/>
      <c r="AD43" s="27"/>
      <c r="AE43" s="28"/>
      <c r="AF43" s="26"/>
      <c r="AG43" s="26"/>
      <c r="AH43" s="26"/>
      <c r="AI43" s="26"/>
      <c r="AJ43" s="26"/>
      <c r="AK43" s="27"/>
      <c r="AL43" s="28"/>
      <c r="AM43" s="26"/>
      <c r="AN43" s="26"/>
      <c r="AO43" s="26"/>
      <c r="AP43" s="26"/>
      <c r="AQ43" s="26"/>
      <c r="AR43" s="27"/>
      <c r="AS43" s="28"/>
      <c r="AT43" s="26"/>
      <c r="AU43" s="26"/>
      <c r="AV43" s="26"/>
      <c r="AW43" s="26"/>
      <c r="AX43" s="26"/>
      <c r="AY43" s="27"/>
      <c r="AZ43" s="28"/>
      <c r="BA43" s="26"/>
      <c r="BB43" s="26"/>
      <c r="BC43" s="26"/>
      <c r="BD43" s="26"/>
      <c r="BE43" s="26"/>
      <c r="BF43" s="27"/>
      <c r="BG43" s="28"/>
      <c r="BH43" s="26"/>
      <c r="BI43" s="26"/>
      <c r="BJ43" s="26"/>
      <c r="BK43" s="26"/>
      <c r="BL43" s="26"/>
      <c r="BM43" s="27"/>
      <c r="BN43" s="28"/>
      <c r="BO43" s="26"/>
      <c r="BP43" s="26"/>
      <c r="BQ43" s="26"/>
      <c r="BR43" s="26"/>
      <c r="BS43" s="26"/>
      <c r="BT43" s="27"/>
      <c r="BU43" s="29"/>
      <c r="BV43" s="26"/>
      <c r="BW43" s="26"/>
      <c r="BX43" s="26"/>
      <c r="BY43" s="26"/>
      <c r="BZ43" s="26"/>
      <c r="CA43" s="27"/>
      <c r="CB43" s="29"/>
      <c r="CC43" s="26"/>
      <c r="CD43" s="26"/>
      <c r="CE43" s="26"/>
      <c r="CF43" s="26"/>
      <c r="CG43" s="26"/>
      <c r="CH43" s="30"/>
    </row>
    <row r="44" spans="1:86" ht="15" customHeight="1">
      <c r="A44" s="20" t="s">
        <v>28</v>
      </c>
      <c r="B44" s="16">
        <v>441</v>
      </c>
      <c r="C44" s="26"/>
      <c r="D44" s="26"/>
      <c r="E44" s="26"/>
      <c r="F44" s="26"/>
      <c r="G44" s="26"/>
      <c r="H44" s="26"/>
      <c r="I44" s="27"/>
      <c r="J44" s="28"/>
      <c r="K44" s="26"/>
      <c r="L44" s="26"/>
      <c r="M44" s="26"/>
      <c r="N44" s="26"/>
      <c r="O44" s="26"/>
      <c r="P44" s="27"/>
      <c r="Q44" s="28"/>
      <c r="R44" s="26"/>
      <c r="S44" s="26"/>
      <c r="T44" s="26"/>
      <c r="U44" s="26"/>
      <c r="V44" s="26"/>
      <c r="W44" s="27"/>
      <c r="X44" s="28"/>
      <c r="Y44" s="26"/>
      <c r="Z44" s="26"/>
      <c r="AA44" s="26"/>
      <c r="AB44" s="26"/>
      <c r="AC44" s="26"/>
      <c r="AD44" s="27"/>
      <c r="AE44" s="28"/>
      <c r="AF44" s="26"/>
      <c r="AG44" s="26"/>
      <c r="AH44" s="26"/>
      <c r="AI44" s="26"/>
      <c r="AJ44" s="26"/>
      <c r="AK44" s="27"/>
      <c r="AL44" s="28"/>
      <c r="AM44" s="26"/>
      <c r="AN44" s="26"/>
      <c r="AO44" s="26"/>
      <c r="AP44" s="26"/>
      <c r="AQ44" s="26"/>
      <c r="AR44" s="27"/>
      <c r="AS44" s="28"/>
      <c r="AT44" s="26"/>
      <c r="AU44" s="26"/>
      <c r="AV44" s="26"/>
      <c r="AW44" s="26"/>
      <c r="AX44" s="26"/>
      <c r="AY44" s="27"/>
      <c r="AZ44" s="28"/>
      <c r="BA44" s="26"/>
      <c r="BB44" s="26"/>
      <c r="BC44" s="26"/>
      <c r="BD44" s="26"/>
      <c r="BE44" s="26"/>
      <c r="BF44" s="27"/>
      <c r="BG44" s="28"/>
      <c r="BH44" s="26"/>
      <c r="BI44" s="26"/>
      <c r="BJ44" s="26"/>
      <c r="BK44" s="26"/>
      <c r="BL44" s="26"/>
      <c r="BM44" s="27"/>
      <c r="BN44" s="28"/>
      <c r="BO44" s="26"/>
      <c r="BP44" s="26"/>
      <c r="BQ44" s="26"/>
      <c r="BR44" s="26"/>
      <c r="BS44" s="26"/>
      <c r="BT44" s="27"/>
      <c r="BU44" s="29"/>
      <c r="BV44" s="26"/>
      <c r="BW44" s="26"/>
      <c r="BX44" s="26"/>
      <c r="BY44" s="26"/>
      <c r="BZ44" s="26"/>
      <c r="CA44" s="27"/>
      <c r="CB44" s="29"/>
      <c r="CC44" s="26"/>
      <c r="CD44" s="26"/>
      <c r="CE44" s="26"/>
      <c r="CF44" s="26"/>
      <c r="CG44" s="26"/>
      <c r="CH44" s="30"/>
    </row>
    <row r="45" spans="1:86" ht="15.75" customHeight="1">
      <c r="A45" s="20" t="s">
        <v>29</v>
      </c>
      <c r="B45" s="16">
        <v>451</v>
      </c>
      <c r="C45" s="26"/>
      <c r="D45" s="26"/>
      <c r="E45" s="26"/>
      <c r="F45" s="26"/>
      <c r="G45" s="26"/>
      <c r="H45" s="26"/>
      <c r="I45" s="27"/>
      <c r="J45" s="28"/>
      <c r="K45" s="26"/>
      <c r="L45" s="26"/>
      <c r="M45" s="26"/>
      <c r="N45" s="26"/>
      <c r="O45" s="26"/>
      <c r="P45" s="27"/>
      <c r="Q45" s="28"/>
      <c r="R45" s="26"/>
      <c r="S45" s="26"/>
      <c r="T45" s="26"/>
      <c r="U45" s="26"/>
      <c r="V45" s="26"/>
      <c r="W45" s="27"/>
      <c r="X45" s="28"/>
      <c r="Y45" s="26"/>
      <c r="Z45" s="26"/>
      <c r="AA45" s="26"/>
      <c r="AB45" s="26"/>
      <c r="AC45" s="26"/>
      <c r="AD45" s="27"/>
      <c r="AE45" s="28"/>
      <c r="AF45" s="26"/>
      <c r="AG45" s="26"/>
      <c r="AH45" s="26"/>
      <c r="AI45" s="26"/>
      <c r="AJ45" s="26"/>
      <c r="AK45" s="27"/>
      <c r="AL45" s="28"/>
      <c r="AM45" s="26"/>
      <c r="AN45" s="26"/>
      <c r="AO45" s="26"/>
      <c r="AP45" s="26"/>
      <c r="AQ45" s="26"/>
      <c r="AR45" s="27"/>
      <c r="AS45" s="28"/>
      <c r="AT45" s="26"/>
      <c r="AU45" s="26"/>
      <c r="AV45" s="26"/>
      <c r="AW45" s="26"/>
      <c r="AX45" s="26"/>
      <c r="AY45" s="27"/>
      <c r="AZ45" s="28"/>
      <c r="BA45" s="26"/>
      <c r="BB45" s="26"/>
      <c r="BC45" s="26"/>
      <c r="BD45" s="26"/>
      <c r="BE45" s="26"/>
      <c r="BF45" s="27"/>
      <c r="BG45" s="28"/>
      <c r="BH45" s="26"/>
      <c r="BI45" s="26"/>
      <c r="BJ45" s="26"/>
      <c r="BK45" s="26"/>
      <c r="BL45" s="26"/>
      <c r="BM45" s="27"/>
      <c r="BN45" s="28"/>
      <c r="BO45" s="26"/>
      <c r="BP45" s="26"/>
      <c r="BQ45" s="26"/>
      <c r="BR45" s="26"/>
      <c r="BS45" s="26"/>
      <c r="BT45" s="27"/>
      <c r="BU45" s="29"/>
      <c r="BV45" s="26"/>
      <c r="BW45" s="26"/>
      <c r="BX45" s="26"/>
      <c r="BY45" s="26"/>
      <c r="BZ45" s="26"/>
      <c r="CA45" s="27"/>
      <c r="CB45" s="29"/>
      <c r="CC45" s="26"/>
      <c r="CD45" s="26"/>
      <c r="CE45" s="26"/>
      <c r="CF45" s="26"/>
      <c r="CG45" s="26"/>
      <c r="CH45" s="30"/>
    </row>
    <row r="46" spans="1:86" ht="13.5" customHeight="1">
      <c r="A46" s="20" t="s">
        <v>30</v>
      </c>
      <c r="B46" s="16">
        <v>461</v>
      </c>
      <c r="C46" s="26"/>
      <c r="D46" s="26"/>
      <c r="E46" s="26"/>
      <c r="F46" s="26"/>
      <c r="G46" s="26"/>
      <c r="H46" s="26"/>
      <c r="I46" s="27"/>
      <c r="J46" s="28"/>
      <c r="K46" s="26"/>
      <c r="L46" s="26"/>
      <c r="M46" s="26"/>
      <c r="N46" s="26"/>
      <c r="O46" s="26"/>
      <c r="P46" s="27"/>
      <c r="Q46" s="28"/>
      <c r="R46" s="26"/>
      <c r="S46" s="26"/>
      <c r="T46" s="26"/>
      <c r="U46" s="26"/>
      <c r="V46" s="26"/>
      <c r="W46" s="27"/>
      <c r="X46" s="28"/>
      <c r="Y46" s="26"/>
      <c r="Z46" s="26"/>
      <c r="AA46" s="26"/>
      <c r="AB46" s="26"/>
      <c r="AC46" s="26"/>
      <c r="AD46" s="27"/>
      <c r="AE46" s="28"/>
      <c r="AF46" s="26"/>
      <c r="AG46" s="26"/>
      <c r="AH46" s="26"/>
      <c r="AI46" s="26"/>
      <c r="AJ46" s="26"/>
      <c r="AK46" s="27"/>
      <c r="AL46" s="28"/>
      <c r="AM46" s="26"/>
      <c r="AN46" s="26"/>
      <c r="AO46" s="26"/>
      <c r="AP46" s="26"/>
      <c r="AQ46" s="26"/>
      <c r="AR46" s="27"/>
      <c r="AS46" s="28"/>
      <c r="AT46" s="26"/>
      <c r="AU46" s="26"/>
      <c r="AV46" s="26"/>
      <c r="AW46" s="26"/>
      <c r="AX46" s="26"/>
      <c r="AY46" s="27"/>
      <c r="AZ46" s="28"/>
      <c r="BA46" s="26"/>
      <c r="BB46" s="26"/>
      <c r="BC46" s="26"/>
      <c r="BD46" s="26"/>
      <c r="BE46" s="26"/>
      <c r="BF46" s="27"/>
      <c r="BG46" s="28"/>
      <c r="BH46" s="26"/>
      <c r="BI46" s="26"/>
      <c r="BJ46" s="26"/>
      <c r="BK46" s="26"/>
      <c r="BL46" s="26"/>
      <c r="BM46" s="27"/>
      <c r="BN46" s="28"/>
      <c r="BO46" s="26"/>
      <c r="BP46" s="26"/>
      <c r="BQ46" s="26"/>
      <c r="BR46" s="26"/>
      <c r="BS46" s="26"/>
      <c r="BT46" s="27"/>
      <c r="BU46" s="29"/>
      <c r="BV46" s="26"/>
      <c r="BW46" s="26"/>
      <c r="BX46" s="26"/>
      <c r="BY46" s="26"/>
      <c r="BZ46" s="26"/>
      <c r="CA46" s="27"/>
      <c r="CB46" s="29"/>
      <c r="CC46" s="26"/>
      <c r="CD46" s="26"/>
      <c r="CE46" s="26"/>
      <c r="CF46" s="26"/>
      <c r="CG46" s="26"/>
      <c r="CH46" s="30"/>
    </row>
    <row r="47" spans="1:86" ht="18" customHeight="1">
      <c r="A47" s="20" t="s">
        <v>31</v>
      </c>
      <c r="B47" s="16">
        <v>471</v>
      </c>
      <c r="C47" s="26"/>
      <c r="D47" s="26"/>
      <c r="E47" s="26"/>
      <c r="F47" s="26"/>
      <c r="G47" s="26"/>
      <c r="H47" s="26"/>
      <c r="I47" s="27"/>
      <c r="J47" s="28"/>
      <c r="K47" s="26"/>
      <c r="L47" s="26"/>
      <c r="M47" s="26"/>
      <c r="N47" s="26"/>
      <c r="O47" s="26"/>
      <c r="P47" s="27"/>
      <c r="Q47" s="28"/>
      <c r="R47" s="26"/>
      <c r="S47" s="26"/>
      <c r="T47" s="26"/>
      <c r="U47" s="26"/>
      <c r="V47" s="26"/>
      <c r="W47" s="27"/>
      <c r="X47" s="28"/>
      <c r="Y47" s="26"/>
      <c r="Z47" s="26"/>
      <c r="AA47" s="26"/>
      <c r="AB47" s="26"/>
      <c r="AC47" s="26"/>
      <c r="AD47" s="27"/>
      <c r="AE47" s="28"/>
      <c r="AF47" s="26"/>
      <c r="AG47" s="26"/>
      <c r="AH47" s="26"/>
      <c r="AI47" s="26"/>
      <c r="AJ47" s="26"/>
      <c r="AK47" s="27"/>
      <c r="AL47" s="28"/>
      <c r="AM47" s="26"/>
      <c r="AN47" s="26"/>
      <c r="AO47" s="26"/>
      <c r="AP47" s="26"/>
      <c r="AQ47" s="26"/>
      <c r="AR47" s="27"/>
      <c r="AS47" s="28"/>
      <c r="AT47" s="26"/>
      <c r="AU47" s="26"/>
      <c r="AV47" s="26"/>
      <c r="AW47" s="26"/>
      <c r="AX47" s="26"/>
      <c r="AY47" s="27"/>
      <c r="AZ47" s="28"/>
      <c r="BA47" s="26"/>
      <c r="BB47" s="26"/>
      <c r="BC47" s="26"/>
      <c r="BD47" s="26"/>
      <c r="BE47" s="26"/>
      <c r="BF47" s="27"/>
      <c r="BG47" s="28"/>
      <c r="BH47" s="26"/>
      <c r="BI47" s="26"/>
      <c r="BJ47" s="26"/>
      <c r="BK47" s="26"/>
      <c r="BL47" s="26"/>
      <c r="BM47" s="27"/>
      <c r="BN47" s="28"/>
      <c r="BO47" s="26"/>
      <c r="BP47" s="26"/>
      <c r="BQ47" s="26"/>
      <c r="BR47" s="26"/>
      <c r="BS47" s="26"/>
      <c r="BT47" s="27"/>
      <c r="BU47" s="29"/>
      <c r="BV47" s="26"/>
      <c r="BW47" s="26"/>
      <c r="BX47" s="26"/>
      <c r="BY47" s="26"/>
      <c r="BZ47" s="26"/>
      <c r="CA47" s="27"/>
      <c r="CB47" s="29"/>
      <c r="CC47" s="26"/>
      <c r="CD47" s="26"/>
      <c r="CE47" s="26"/>
      <c r="CF47" s="26"/>
      <c r="CG47" s="26"/>
      <c r="CH47" s="30"/>
    </row>
    <row r="48" spans="1:86" ht="24.75" customHeight="1">
      <c r="A48" s="20" t="s">
        <v>35</v>
      </c>
      <c r="B48" s="16">
        <v>500</v>
      </c>
      <c r="C48" s="26"/>
      <c r="D48" s="26"/>
      <c r="E48" s="26"/>
      <c r="F48" s="26"/>
      <c r="G48" s="26"/>
      <c r="H48" s="26"/>
      <c r="I48" s="27"/>
      <c r="J48" s="28"/>
      <c r="K48" s="26"/>
      <c r="L48" s="26"/>
      <c r="M48" s="26"/>
      <c r="N48" s="26"/>
      <c r="O48" s="26"/>
      <c r="P48" s="27"/>
      <c r="Q48" s="28"/>
      <c r="R48" s="26"/>
      <c r="S48" s="26"/>
      <c r="T48" s="26"/>
      <c r="U48" s="26"/>
      <c r="V48" s="26"/>
      <c r="W48" s="27"/>
      <c r="X48" s="28"/>
      <c r="Y48" s="26"/>
      <c r="Z48" s="26"/>
      <c r="AA48" s="26"/>
      <c r="AB48" s="26"/>
      <c r="AC48" s="26"/>
      <c r="AD48" s="27"/>
      <c r="AE48" s="28"/>
      <c r="AF48" s="26"/>
      <c r="AG48" s="26"/>
      <c r="AH48" s="26"/>
      <c r="AI48" s="26"/>
      <c r="AJ48" s="26"/>
      <c r="AK48" s="27"/>
      <c r="AL48" s="31"/>
      <c r="AM48" s="32"/>
      <c r="AN48" s="32"/>
      <c r="AO48" s="32"/>
      <c r="AP48" s="32"/>
      <c r="AQ48" s="32"/>
      <c r="AR48" s="33"/>
      <c r="AS48" s="28"/>
      <c r="AT48" s="26"/>
      <c r="AU48" s="26"/>
      <c r="AV48" s="26"/>
      <c r="AW48" s="26"/>
      <c r="AX48" s="26"/>
      <c r="AY48" s="27"/>
      <c r="AZ48" s="28"/>
      <c r="BA48" s="26"/>
      <c r="BB48" s="26"/>
      <c r="BC48" s="26"/>
      <c r="BD48" s="26"/>
      <c r="BE48" s="26"/>
      <c r="BF48" s="27"/>
      <c r="BG48" s="28"/>
      <c r="BH48" s="26"/>
      <c r="BI48" s="26"/>
      <c r="BJ48" s="26"/>
      <c r="BK48" s="26"/>
      <c r="BL48" s="26"/>
      <c r="BM48" s="27"/>
      <c r="BN48" s="31"/>
      <c r="BO48" s="32"/>
      <c r="BP48" s="32"/>
      <c r="BQ48" s="32"/>
      <c r="BR48" s="32"/>
      <c r="BS48" s="32"/>
      <c r="BT48" s="33"/>
      <c r="BU48" s="29"/>
      <c r="BV48" s="26"/>
      <c r="BW48" s="26"/>
      <c r="BX48" s="26"/>
      <c r="BY48" s="26"/>
      <c r="BZ48" s="26"/>
      <c r="CA48" s="27"/>
      <c r="CB48" s="29"/>
      <c r="CC48" s="26"/>
      <c r="CD48" s="26"/>
      <c r="CE48" s="26"/>
      <c r="CF48" s="26"/>
      <c r="CG48" s="26"/>
      <c r="CH48" s="30"/>
    </row>
    <row r="49" spans="1:86" ht="18.75" customHeight="1">
      <c r="A49" s="34" t="s">
        <v>36</v>
      </c>
      <c r="B49" s="14">
        <v>600</v>
      </c>
      <c r="C49" s="35">
        <f>SUM(C17:C23)+SUM(C25:C31)+SUM(C33:C39)+SUM(C41:C47)</f>
        <v>9818.5220000000008</v>
      </c>
      <c r="D49" s="35">
        <f t="shared" ref="D49:BO49" si="0">SUM(D17:D23)+SUM(D25:D31)+SUM(D33:D39)+SUM(D41:D47)</f>
        <v>0</v>
      </c>
      <c r="E49" s="35">
        <f t="shared" si="0"/>
        <v>0</v>
      </c>
      <c r="F49" s="35">
        <f t="shared" si="0"/>
        <v>0</v>
      </c>
      <c r="G49" s="35">
        <f t="shared" si="0"/>
        <v>9818.5220000000008</v>
      </c>
      <c r="H49" s="35">
        <f t="shared" si="0"/>
        <v>0</v>
      </c>
      <c r="I49" s="36">
        <f t="shared" si="0"/>
        <v>0</v>
      </c>
      <c r="J49" s="37">
        <f t="shared" si="0"/>
        <v>52430.272669999991</v>
      </c>
      <c r="K49" s="35">
        <f t="shared" si="0"/>
        <v>0</v>
      </c>
      <c r="L49" s="35">
        <f t="shared" si="0"/>
        <v>0</v>
      </c>
      <c r="M49" s="35">
        <f>SUM(M17:M23)+SUM(M25:M31)+SUM(M33:M39)+SUM(M41:M47)</f>
        <v>0</v>
      </c>
      <c r="N49" s="35">
        <f t="shared" si="0"/>
        <v>52430.272669999991</v>
      </c>
      <c r="O49" s="35">
        <f t="shared" si="0"/>
        <v>0</v>
      </c>
      <c r="P49" s="36">
        <f t="shared" si="0"/>
        <v>0</v>
      </c>
      <c r="Q49" s="37">
        <f t="shared" si="0"/>
        <v>0</v>
      </c>
      <c r="R49" s="35">
        <f t="shared" si="0"/>
        <v>0</v>
      </c>
      <c r="S49" s="35">
        <f t="shared" si="0"/>
        <v>0</v>
      </c>
      <c r="T49" s="35">
        <f t="shared" si="0"/>
        <v>0</v>
      </c>
      <c r="U49" s="35">
        <f t="shared" si="0"/>
        <v>0</v>
      </c>
      <c r="V49" s="35">
        <f t="shared" si="0"/>
        <v>0</v>
      </c>
      <c r="W49" s="36">
        <f t="shared" si="0"/>
        <v>0</v>
      </c>
      <c r="X49" s="37">
        <f t="shared" si="0"/>
        <v>0</v>
      </c>
      <c r="Y49" s="35">
        <f t="shared" si="0"/>
        <v>0</v>
      </c>
      <c r="Z49" s="35">
        <f t="shared" si="0"/>
        <v>0</v>
      </c>
      <c r="AA49" s="35">
        <f t="shared" si="0"/>
        <v>0</v>
      </c>
      <c r="AB49" s="35">
        <f t="shared" si="0"/>
        <v>0</v>
      </c>
      <c r="AC49" s="35">
        <f t="shared" si="0"/>
        <v>0</v>
      </c>
      <c r="AD49" s="36">
        <f t="shared" si="0"/>
        <v>0</v>
      </c>
      <c r="AE49" s="37">
        <f t="shared" si="0"/>
        <v>0</v>
      </c>
      <c r="AF49" s="35">
        <f t="shared" si="0"/>
        <v>0</v>
      </c>
      <c r="AG49" s="35">
        <f t="shared" si="0"/>
        <v>0</v>
      </c>
      <c r="AH49" s="35">
        <f t="shared" si="0"/>
        <v>0</v>
      </c>
      <c r="AI49" s="35">
        <f t="shared" si="0"/>
        <v>0</v>
      </c>
      <c r="AJ49" s="35">
        <f t="shared" si="0"/>
        <v>0</v>
      </c>
      <c r="AK49" s="36">
        <f t="shared" si="0"/>
        <v>0</v>
      </c>
      <c r="AL49" s="37">
        <f t="shared" si="0"/>
        <v>0</v>
      </c>
      <c r="AM49" s="35">
        <f t="shared" si="0"/>
        <v>0</v>
      </c>
      <c r="AN49" s="35">
        <f t="shared" si="0"/>
        <v>0</v>
      </c>
      <c r="AO49" s="35">
        <f t="shared" si="0"/>
        <v>0</v>
      </c>
      <c r="AP49" s="35">
        <f t="shared" si="0"/>
        <v>0</v>
      </c>
      <c r="AQ49" s="35">
        <f t="shared" si="0"/>
        <v>0</v>
      </c>
      <c r="AR49" s="36">
        <f t="shared" si="0"/>
        <v>0</v>
      </c>
      <c r="AS49" s="37">
        <f t="shared" si="0"/>
        <v>0</v>
      </c>
      <c r="AT49" s="35">
        <f t="shared" si="0"/>
        <v>0</v>
      </c>
      <c r="AU49" s="35">
        <f t="shared" si="0"/>
        <v>0</v>
      </c>
      <c r="AV49" s="35">
        <f t="shared" si="0"/>
        <v>0</v>
      </c>
      <c r="AW49" s="35">
        <f t="shared" si="0"/>
        <v>0</v>
      </c>
      <c r="AX49" s="35">
        <f t="shared" si="0"/>
        <v>0</v>
      </c>
      <c r="AY49" s="36">
        <f t="shared" si="0"/>
        <v>0</v>
      </c>
      <c r="AZ49" s="37">
        <f t="shared" si="0"/>
        <v>0</v>
      </c>
      <c r="BA49" s="35">
        <f t="shared" si="0"/>
        <v>0</v>
      </c>
      <c r="BB49" s="35">
        <f t="shared" si="0"/>
        <v>0</v>
      </c>
      <c r="BC49" s="35">
        <f t="shared" si="0"/>
        <v>0</v>
      </c>
      <c r="BD49" s="35">
        <f t="shared" si="0"/>
        <v>0</v>
      </c>
      <c r="BE49" s="35">
        <f t="shared" si="0"/>
        <v>0</v>
      </c>
      <c r="BF49" s="36">
        <f t="shared" si="0"/>
        <v>0</v>
      </c>
      <c r="BG49" s="37">
        <f t="shared" si="0"/>
        <v>0</v>
      </c>
      <c r="BH49" s="35">
        <f t="shared" si="0"/>
        <v>0</v>
      </c>
      <c r="BI49" s="35">
        <f t="shared" si="0"/>
        <v>0</v>
      </c>
      <c r="BJ49" s="35">
        <f t="shared" si="0"/>
        <v>0</v>
      </c>
      <c r="BK49" s="35">
        <f t="shared" si="0"/>
        <v>0</v>
      </c>
      <c r="BL49" s="35">
        <f t="shared" si="0"/>
        <v>0</v>
      </c>
      <c r="BM49" s="36">
        <f t="shared" si="0"/>
        <v>0</v>
      </c>
      <c r="BN49" s="38">
        <f t="shared" si="0"/>
        <v>0</v>
      </c>
      <c r="BO49" s="35">
        <f t="shared" si="0"/>
        <v>0</v>
      </c>
      <c r="BP49" s="35">
        <f t="shared" ref="BP49:CH49" si="1">SUM(BP17:BP23)+SUM(BP25:BP31)+SUM(BP33:BP39)+SUM(BP41:BP47)</f>
        <v>0</v>
      </c>
      <c r="BQ49" s="35">
        <f t="shared" si="1"/>
        <v>0</v>
      </c>
      <c r="BR49" s="35">
        <f t="shared" si="1"/>
        <v>0</v>
      </c>
      <c r="BS49" s="35">
        <f t="shared" si="1"/>
        <v>0</v>
      </c>
      <c r="BT49" s="36">
        <f t="shared" si="1"/>
        <v>0</v>
      </c>
      <c r="BU49" s="37">
        <f t="shared" si="1"/>
        <v>0</v>
      </c>
      <c r="BV49" s="35">
        <f t="shared" si="1"/>
        <v>0</v>
      </c>
      <c r="BW49" s="35">
        <f t="shared" si="1"/>
        <v>0</v>
      </c>
      <c r="BX49" s="35">
        <f t="shared" si="1"/>
        <v>0</v>
      </c>
      <c r="BY49" s="35">
        <f t="shared" si="1"/>
        <v>0</v>
      </c>
      <c r="BZ49" s="35">
        <f t="shared" si="1"/>
        <v>0</v>
      </c>
      <c r="CA49" s="36">
        <f t="shared" si="1"/>
        <v>0</v>
      </c>
      <c r="CB49" s="38">
        <f t="shared" si="1"/>
        <v>0</v>
      </c>
      <c r="CC49" s="35">
        <f t="shared" si="1"/>
        <v>0</v>
      </c>
      <c r="CD49" s="35">
        <f t="shared" si="1"/>
        <v>0</v>
      </c>
      <c r="CE49" s="35">
        <f t="shared" si="1"/>
        <v>0</v>
      </c>
      <c r="CF49" s="35">
        <f t="shared" si="1"/>
        <v>0</v>
      </c>
      <c r="CG49" s="35">
        <f t="shared" si="1"/>
        <v>0</v>
      </c>
      <c r="CH49" s="39">
        <f t="shared" si="1"/>
        <v>0</v>
      </c>
    </row>
  </sheetData>
  <mergeCells count="39">
    <mergeCell ref="Q12:W12"/>
    <mergeCell ref="A11:H11"/>
    <mergeCell ref="A12:A14"/>
    <mergeCell ref="B12:B14"/>
    <mergeCell ref="C12:I12"/>
    <mergeCell ref="J12:P12"/>
    <mergeCell ref="BN12:BT12"/>
    <mergeCell ref="BU12:CA12"/>
    <mergeCell ref="CB12:CH12"/>
    <mergeCell ref="C13:C14"/>
    <mergeCell ref="D13:I13"/>
    <mergeCell ref="J13:J14"/>
    <mergeCell ref="K13:P13"/>
    <mergeCell ref="Q13:Q14"/>
    <mergeCell ref="R13:W13"/>
    <mergeCell ref="X13:X14"/>
    <mergeCell ref="X12:AD12"/>
    <mergeCell ref="AE12:AK12"/>
    <mergeCell ref="AL12:AR12"/>
    <mergeCell ref="AS12:AY12"/>
    <mergeCell ref="AZ12:BF12"/>
    <mergeCell ref="BG12:BM12"/>
    <mergeCell ref="BN13:BN14"/>
    <mergeCell ref="Y13:AD13"/>
    <mergeCell ref="AE13:AE14"/>
    <mergeCell ref="AF13:AK13"/>
    <mergeCell ref="AL13:AL14"/>
    <mergeCell ref="AM13:AR13"/>
    <mergeCell ref="AS13:AS14"/>
    <mergeCell ref="AT13:AY13"/>
    <mergeCell ref="AZ13:AZ14"/>
    <mergeCell ref="BA13:BF13"/>
    <mergeCell ref="BG13:BG14"/>
    <mergeCell ref="BH13:BM13"/>
    <mergeCell ref="BO13:BT13"/>
    <mergeCell ref="BU13:BU14"/>
    <mergeCell ref="BV13:CA13"/>
    <mergeCell ref="CB13:CB14"/>
    <mergeCell ref="CC13:CH13"/>
  </mergeCells>
  <dataValidations count="1">
    <dataValidation type="decimal" allowBlank="1" showErrorMessage="1" errorTitle="Ошибка" error="Допускается ввод только действительных чисел!" sqref="C16:R49 IY16:JN49 SU16:TJ49 ACQ16:ADF49 AMM16:ANB49 AWI16:AWX49 BGE16:BGT49 BQA16:BQP49 BZW16:CAL49 CJS16:CKH49 CTO16:CUD49 DDK16:DDZ49 DNG16:DNV49 DXC16:DXR49 EGY16:EHN49 EQU16:ERJ49 FAQ16:FBF49 FKM16:FLB49 FUI16:FUX49 GEE16:GET49 GOA16:GOP49 GXW16:GYL49 HHS16:HIH49 HRO16:HSD49 IBK16:IBZ49 ILG16:ILV49 IVC16:IVR49 JEY16:JFN49 JOU16:JPJ49 JYQ16:JZF49 KIM16:KJB49 KSI16:KSX49 LCE16:LCT49 LMA16:LMP49 LVW16:LWL49 MFS16:MGH49 MPO16:MQD49 MZK16:MZZ49 NJG16:NJV49 NTC16:NTR49 OCY16:ODN49 OMU16:ONJ49 OWQ16:OXF49 PGM16:PHB49 PQI16:PQX49 QAE16:QAT49 QKA16:QKP49 QTW16:QUL49 RDS16:REH49 RNO16:ROD49 RXK16:RXZ49 SHG16:SHV49 SRC16:SRR49 TAY16:TBN49 TKU16:TLJ49 TUQ16:TVF49 UEM16:UFB49 UOI16:UOX49 UYE16:UYT49 VIA16:VIP49 VRW16:VSL49 WBS16:WCH49 WLO16:WMD49 WVK16:WVZ49 C65552:R65585 IY65552:JN65585 SU65552:TJ65585 ACQ65552:ADF65585 AMM65552:ANB65585 AWI65552:AWX65585 BGE65552:BGT65585 BQA65552:BQP65585 BZW65552:CAL65585 CJS65552:CKH65585 CTO65552:CUD65585 DDK65552:DDZ65585 DNG65552:DNV65585 DXC65552:DXR65585 EGY65552:EHN65585 EQU65552:ERJ65585 FAQ65552:FBF65585 FKM65552:FLB65585 FUI65552:FUX65585 GEE65552:GET65585 GOA65552:GOP65585 GXW65552:GYL65585 HHS65552:HIH65585 HRO65552:HSD65585 IBK65552:IBZ65585 ILG65552:ILV65585 IVC65552:IVR65585 JEY65552:JFN65585 JOU65552:JPJ65585 JYQ65552:JZF65585 KIM65552:KJB65585 KSI65552:KSX65585 LCE65552:LCT65585 LMA65552:LMP65585 LVW65552:LWL65585 MFS65552:MGH65585 MPO65552:MQD65585 MZK65552:MZZ65585 NJG65552:NJV65585 NTC65552:NTR65585 OCY65552:ODN65585 OMU65552:ONJ65585 OWQ65552:OXF65585 PGM65552:PHB65585 PQI65552:PQX65585 QAE65552:QAT65585 QKA65552:QKP65585 QTW65552:QUL65585 RDS65552:REH65585 RNO65552:ROD65585 RXK65552:RXZ65585 SHG65552:SHV65585 SRC65552:SRR65585 TAY65552:TBN65585 TKU65552:TLJ65585 TUQ65552:TVF65585 UEM65552:UFB65585 UOI65552:UOX65585 UYE65552:UYT65585 VIA65552:VIP65585 VRW65552:VSL65585 WBS65552:WCH65585 WLO65552:WMD65585 WVK65552:WVZ65585 C131088:R131121 IY131088:JN131121 SU131088:TJ131121 ACQ131088:ADF131121 AMM131088:ANB131121 AWI131088:AWX131121 BGE131088:BGT131121 BQA131088:BQP131121 BZW131088:CAL131121 CJS131088:CKH131121 CTO131088:CUD131121 DDK131088:DDZ131121 DNG131088:DNV131121 DXC131088:DXR131121 EGY131088:EHN131121 EQU131088:ERJ131121 FAQ131088:FBF131121 FKM131088:FLB131121 FUI131088:FUX131121 GEE131088:GET131121 GOA131088:GOP131121 GXW131088:GYL131121 HHS131088:HIH131121 HRO131088:HSD131121 IBK131088:IBZ131121 ILG131088:ILV131121 IVC131088:IVR131121 JEY131088:JFN131121 JOU131088:JPJ131121 JYQ131088:JZF131121 KIM131088:KJB131121 KSI131088:KSX131121 LCE131088:LCT131121 LMA131088:LMP131121 LVW131088:LWL131121 MFS131088:MGH131121 MPO131088:MQD131121 MZK131088:MZZ131121 NJG131088:NJV131121 NTC131088:NTR131121 OCY131088:ODN131121 OMU131088:ONJ131121 OWQ131088:OXF131121 PGM131088:PHB131121 PQI131088:PQX131121 QAE131088:QAT131121 QKA131088:QKP131121 QTW131088:QUL131121 RDS131088:REH131121 RNO131088:ROD131121 RXK131088:RXZ131121 SHG131088:SHV131121 SRC131088:SRR131121 TAY131088:TBN131121 TKU131088:TLJ131121 TUQ131088:TVF131121 UEM131088:UFB131121 UOI131088:UOX131121 UYE131088:UYT131121 VIA131088:VIP131121 VRW131088:VSL131121 WBS131088:WCH131121 WLO131088:WMD131121 WVK131088:WVZ131121 C196624:R196657 IY196624:JN196657 SU196624:TJ196657 ACQ196624:ADF196657 AMM196624:ANB196657 AWI196624:AWX196657 BGE196624:BGT196657 BQA196624:BQP196657 BZW196624:CAL196657 CJS196624:CKH196657 CTO196624:CUD196657 DDK196624:DDZ196657 DNG196624:DNV196657 DXC196624:DXR196657 EGY196624:EHN196657 EQU196624:ERJ196657 FAQ196624:FBF196657 FKM196624:FLB196657 FUI196624:FUX196657 GEE196624:GET196657 GOA196624:GOP196657 GXW196624:GYL196657 HHS196624:HIH196657 HRO196624:HSD196657 IBK196624:IBZ196657 ILG196624:ILV196657 IVC196624:IVR196657 JEY196624:JFN196657 JOU196624:JPJ196657 JYQ196624:JZF196657 KIM196624:KJB196657 KSI196624:KSX196657 LCE196624:LCT196657 LMA196624:LMP196657 LVW196624:LWL196657 MFS196624:MGH196657 MPO196624:MQD196657 MZK196624:MZZ196657 NJG196624:NJV196657 NTC196624:NTR196657 OCY196624:ODN196657 OMU196624:ONJ196657 OWQ196624:OXF196657 PGM196624:PHB196657 PQI196624:PQX196657 QAE196624:QAT196657 QKA196624:QKP196657 QTW196624:QUL196657 RDS196624:REH196657 RNO196624:ROD196657 RXK196624:RXZ196657 SHG196624:SHV196657 SRC196624:SRR196657 TAY196624:TBN196657 TKU196624:TLJ196657 TUQ196624:TVF196657 UEM196624:UFB196657 UOI196624:UOX196657 UYE196624:UYT196657 VIA196624:VIP196657 VRW196624:VSL196657 WBS196624:WCH196657 WLO196624:WMD196657 WVK196624:WVZ196657 C262160:R262193 IY262160:JN262193 SU262160:TJ262193 ACQ262160:ADF262193 AMM262160:ANB262193 AWI262160:AWX262193 BGE262160:BGT262193 BQA262160:BQP262193 BZW262160:CAL262193 CJS262160:CKH262193 CTO262160:CUD262193 DDK262160:DDZ262193 DNG262160:DNV262193 DXC262160:DXR262193 EGY262160:EHN262193 EQU262160:ERJ262193 FAQ262160:FBF262193 FKM262160:FLB262193 FUI262160:FUX262193 GEE262160:GET262193 GOA262160:GOP262193 GXW262160:GYL262193 HHS262160:HIH262193 HRO262160:HSD262193 IBK262160:IBZ262193 ILG262160:ILV262193 IVC262160:IVR262193 JEY262160:JFN262193 JOU262160:JPJ262193 JYQ262160:JZF262193 KIM262160:KJB262193 KSI262160:KSX262193 LCE262160:LCT262193 LMA262160:LMP262193 LVW262160:LWL262193 MFS262160:MGH262193 MPO262160:MQD262193 MZK262160:MZZ262193 NJG262160:NJV262193 NTC262160:NTR262193 OCY262160:ODN262193 OMU262160:ONJ262193 OWQ262160:OXF262193 PGM262160:PHB262193 PQI262160:PQX262193 QAE262160:QAT262193 QKA262160:QKP262193 QTW262160:QUL262193 RDS262160:REH262193 RNO262160:ROD262193 RXK262160:RXZ262193 SHG262160:SHV262193 SRC262160:SRR262193 TAY262160:TBN262193 TKU262160:TLJ262193 TUQ262160:TVF262193 UEM262160:UFB262193 UOI262160:UOX262193 UYE262160:UYT262193 VIA262160:VIP262193 VRW262160:VSL262193 WBS262160:WCH262193 WLO262160:WMD262193 WVK262160:WVZ262193 C327696:R327729 IY327696:JN327729 SU327696:TJ327729 ACQ327696:ADF327729 AMM327696:ANB327729 AWI327696:AWX327729 BGE327696:BGT327729 BQA327696:BQP327729 BZW327696:CAL327729 CJS327696:CKH327729 CTO327696:CUD327729 DDK327696:DDZ327729 DNG327696:DNV327729 DXC327696:DXR327729 EGY327696:EHN327729 EQU327696:ERJ327729 FAQ327696:FBF327729 FKM327696:FLB327729 FUI327696:FUX327729 GEE327696:GET327729 GOA327696:GOP327729 GXW327696:GYL327729 HHS327696:HIH327729 HRO327696:HSD327729 IBK327696:IBZ327729 ILG327696:ILV327729 IVC327696:IVR327729 JEY327696:JFN327729 JOU327696:JPJ327729 JYQ327696:JZF327729 KIM327696:KJB327729 KSI327696:KSX327729 LCE327696:LCT327729 LMA327696:LMP327729 LVW327696:LWL327729 MFS327696:MGH327729 MPO327696:MQD327729 MZK327696:MZZ327729 NJG327696:NJV327729 NTC327696:NTR327729 OCY327696:ODN327729 OMU327696:ONJ327729 OWQ327696:OXF327729 PGM327696:PHB327729 PQI327696:PQX327729 QAE327696:QAT327729 QKA327696:QKP327729 QTW327696:QUL327729 RDS327696:REH327729 RNO327696:ROD327729 RXK327696:RXZ327729 SHG327696:SHV327729 SRC327696:SRR327729 TAY327696:TBN327729 TKU327696:TLJ327729 TUQ327696:TVF327729 UEM327696:UFB327729 UOI327696:UOX327729 UYE327696:UYT327729 VIA327696:VIP327729 VRW327696:VSL327729 WBS327696:WCH327729 WLO327696:WMD327729 WVK327696:WVZ327729 C393232:R393265 IY393232:JN393265 SU393232:TJ393265 ACQ393232:ADF393265 AMM393232:ANB393265 AWI393232:AWX393265 BGE393232:BGT393265 BQA393232:BQP393265 BZW393232:CAL393265 CJS393232:CKH393265 CTO393232:CUD393265 DDK393232:DDZ393265 DNG393232:DNV393265 DXC393232:DXR393265 EGY393232:EHN393265 EQU393232:ERJ393265 FAQ393232:FBF393265 FKM393232:FLB393265 FUI393232:FUX393265 GEE393232:GET393265 GOA393232:GOP393265 GXW393232:GYL393265 HHS393232:HIH393265 HRO393232:HSD393265 IBK393232:IBZ393265 ILG393232:ILV393265 IVC393232:IVR393265 JEY393232:JFN393265 JOU393232:JPJ393265 JYQ393232:JZF393265 KIM393232:KJB393265 KSI393232:KSX393265 LCE393232:LCT393265 LMA393232:LMP393265 LVW393232:LWL393265 MFS393232:MGH393265 MPO393232:MQD393265 MZK393232:MZZ393265 NJG393232:NJV393265 NTC393232:NTR393265 OCY393232:ODN393265 OMU393232:ONJ393265 OWQ393232:OXF393265 PGM393232:PHB393265 PQI393232:PQX393265 QAE393232:QAT393265 QKA393232:QKP393265 QTW393232:QUL393265 RDS393232:REH393265 RNO393232:ROD393265 RXK393232:RXZ393265 SHG393232:SHV393265 SRC393232:SRR393265 TAY393232:TBN393265 TKU393232:TLJ393265 TUQ393232:TVF393265 UEM393232:UFB393265 UOI393232:UOX393265 UYE393232:UYT393265 VIA393232:VIP393265 VRW393232:VSL393265 WBS393232:WCH393265 WLO393232:WMD393265 WVK393232:WVZ393265 C458768:R458801 IY458768:JN458801 SU458768:TJ458801 ACQ458768:ADF458801 AMM458768:ANB458801 AWI458768:AWX458801 BGE458768:BGT458801 BQA458768:BQP458801 BZW458768:CAL458801 CJS458768:CKH458801 CTO458768:CUD458801 DDK458768:DDZ458801 DNG458768:DNV458801 DXC458768:DXR458801 EGY458768:EHN458801 EQU458768:ERJ458801 FAQ458768:FBF458801 FKM458768:FLB458801 FUI458768:FUX458801 GEE458768:GET458801 GOA458768:GOP458801 GXW458768:GYL458801 HHS458768:HIH458801 HRO458768:HSD458801 IBK458768:IBZ458801 ILG458768:ILV458801 IVC458768:IVR458801 JEY458768:JFN458801 JOU458768:JPJ458801 JYQ458768:JZF458801 KIM458768:KJB458801 KSI458768:KSX458801 LCE458768:LCT458801 LMA458768:LMP458801 LVW458768:LWL458801 MFS458768:MGH458801 MPO458768:MQD458801 MZK458768:MZZ458801 NJG458768:NJV458801 NTC458768:NTR458801 OCY458768:ODN458801 OMU458768:ONJ458801 OWQ458768:OXF458801 PGM458768:PHB458801 PQI458768:PQX458801 QAE458768:QAT458801 QKA458768:QKP458801 QTW458768:QUL458801 RDS458768:REH458801 RNO458768:ROD458801 RXK458768:RXZ458801 SHG458768:SHV458801 SRC458768:SRR458801 TAY458768:TBN458801 TKU458768:TLJ458801 TUQ458768:TVF458801 UEM458768:UFB458801 UOI458768:UOX458801 UYE458768:UYT458801 VIA458768:VIP458801 VRW458768:VSL458801 WBS458768:WCH458801 WLO458768:WMD458801 WVK458768:WVZ458801 C524304:R524337 IY524304:JN524337 SU524304:TJ524337 ACQ524304:ADF524337 AMM524304:ANB524337 AWI524304:AWX524337 BGE524304:BGT524337 BQA524304:BQP524337 BZW524304:CAL524337 CJS524304:CKH524337 CTO524304:CUD524337 DDK524304:DDZ524337 DNG524304:DNV524337 DXC524304:DXR524337 EGY524304:EHN524337 EQU524304:ERJ524337 FAQ524304:FBF524337 FKM524304:FLB524337 FUI524304:FUX524337 GEE524304:GET524337 GOA524304:GOP524337 GXW524304:GYL524337 HHS524304:HIH524337 HRO524304:HSD524337 IBK524304:IBZ524337 ILG524304:ILV524337 IVC524304:IVR524337 JEY524304:JFN524337 JOU524304:JPJ524337 JYQ524304:JZF524337 KIM524304:KJB524337 KSI524304:KSX524337 LCE524304:LCT524337 LMA524304:LMP524337 LVW524304:LWL524337 MFS524304:MGH524337 MPO524304:MQD524337 MZK524304:MZZ524337 NJG524304:NJV524337 NTC524304:NTR524337 OCY524304:ODN524337 OMU524304:ONJ524337 OWQ524304:OXF524337 PGM524304:PHB524337 PQI524304:PQX524337 QAE524304:QAT524337 QKA524304:QKP524337 QTW524304:QUL524337 RDS524304:REH524337 RNO524304:ROD524337 RXK524304:RXZ524337 SHG524304:SHV524337 SRC524304:SRR524337 TAY524304:TBN524337 TKU524304:TLJ524337 TUQ524304:TVF524337 UEM524304:UFB524337 UOI524304:UOX524337 UYE524304:UYT524337 VIA524304:VIP524337 VRW524304:VSL524337 WBS524304:WCH524337 WLO524304:WMD524337 WVK524304:WVZ524337 C589840:R589873 IY589840:JN589873 SU589840:TJ589873 ACQ589840:ADF589873 AMM589840:ANB589873 AWI589840:AWX589873 BGE589840:BGT589873 BQA589840:BQP589873 BZW589840:CAL589873 CJS589840:CKH589873 CTO589840:CUD589873 DDK589840:DDZ589873 DNG589840:DNV589873 DXC589840:DXR589873 EGY589840:EHN589873 EQU589840:ERJ589873 FAQ589840:FBF589873 FKM589840:FLB589873 FUI589840:FUX589873 GEE589840:GET589873 GOA589840:GOP589873 GXW589840:GYL589873 HHS589840:HIH589873 HRO589840:HSD589873 IBK589840:IBZ589873 ILG589840:ILV589873 IVC589840:IVR589873 JEY589840:JFN589873 JOU589840:JPJ589873 JYQ589840:JZF589873 KIM589840:KJB589873 KSI589840:KSX589873 LCE589840:LCT589873 LMA589840:LMP589873 LVW589840:LWL589873 MFS589840:MGH589873 MPO589840:MQD589873 MZK589840:MZZ589873 NJG589840:NJV589873 NTC589840:NTR589873 OCY589840:ODN589873 OMU589840:ONJ589873 OWQ589840:OXF589873 PGM589840:PHB589873 PQI589840:PQX589873 QAE589840:QAT589873 QKA589840:QKP589873 QTW589840:QUL589873 RDS589840:REH589873 RNO589840:ROD589873 RXK589840:RXZ589873 SHG589840:SHV589873 SRC589840:SRR589873 TAY589840:TBN589873 TKU589840:TLJ589873 TUQ589840:TVF589873 UEM589840:UFB589873 UOI589840:UOX589873 UYE589840:UYT589873 VIA589840:VIP589873 VRW589840:VSL589873 WBS589840:WCH589873 WLO589840:WMD589873 WVK589840:WVZ589873 C655376:R655409 IY655376:JN655409 SU655376:TJ655409 ACQ655376:ADF655409 AMM655376:ANB655409 AWI655376:AWX655409 BGE655376:BGT655409 BQA655376:BQP655409 BZW655376:CAL655409 CJS655376:CKH655409 CTO655376:CUD655409 DDK655376:DDZ655409 DNG655376:DNV655409 DXC655376:DXR655409 EGY655376:EHN655409 EQU655376:ERJ655409 FAQ655376:FBF655409 FKM655376:FLB655409 FUI655376:FUX655409 GEE655376:GET655409 GOA655376:GOP655409 GXW655376:GYL655409 HHS655376:HIH655409 HRO655376:HSD655409 IBK655376:IBZ655409 ILG655376:ILV655409 IVC655376:IVR655409 JEY655376:JFN655409 JOU655376:JPJ655409 JYQ655376:JZF655409 KIM655376:KJB655409 KSI655376:KSX655409 LCE655376:LCT655409 LMA655376:LMP655409 LVW655376:LWL655409 MFS655376:MGH655409 MPO655376:MQD655409 MZK655376:MZZ655409 NJG655376:NJV655409 NTC655376:NTR655409 OCY655376:ODN655409 OMU655376:ONJ655409 OWQ655376:OXF655409 PGM655376:PHB655409 PQI655376:PQX655409 QAE655376:QAT655409 QKA655376:QKP655409 QTW655376:QUL655409 RDS655376:REH655409 RNO655376:ROD655409 RXK655376:RXZ655409 SHG655376:SHV655409 SRC655376:SRR655409 TAY655376:TBN655409 TKU655376:TLJ655409 TUQ655376:TVF655409 UEM655376:UFB655409 UOI655376:UOX655409 UYE655376:UYT655409 VIA655376:VIP655409 VRW655376:VSL655409 WBS655376:WCH655409 WLO655376:WMD655409 WVK655376:WVZ655409 C720912:R720945 IY720912:JN720945 SU720912:TJ720945 ACQ720912:ADF720945 AMM720912:ANB720945 AWI720912:AWX720945 BGE720912:BGT720945 BQA720912:BQP720945 BZW720912:CAL720945 CJS720912:CKH720945 CTO720912:CUD720945 DDK720912:DDZ720945 DNG720912:DNV720945 DXC720912:DXR720945 EGY720912:EHN720945 EQU720912:ERJ720945 FAQ720912:FBF720945 FKM720912:FLB720945 FUI720912:FUX720945 GEE720912:GET720945 GOA720912:GOP720945 GXW720912:GYL720945 HHS720912:HIH720945 HRO720912:HSD720945 IBK720912:IBZ720945 ILG720912:ILV720945 IVC720912:IVR720945 JEY720912:JFN720945 JOU720912:JPJ720945 JYQ720912:JZF720945 KIM720912:KJB720945 KSI720912:KSX720945 LCE720912:LCT720945 LMA720912:LMP720945 LVW720912:LWL720945 MFS720912:MGH720945 MPO720912:MQD720945 MZK720912:MZZ720945 NJG720912:NJV720945 NTC720912:NTR720945 OCY720912:ODN720945 OMU720912:ONJ720945 OWQ720912:OXF720945 PGM720912:PHB720945 PQI720912:PQX720945 QAE720912:QAT720945 QKA720912:QKP720945 QTW720912:QUL720945 RDS720912:REH720945 RNO720912:ROD720945 RXK720912:RXZ720945 SHG720912:SHV720945 SRC720912:SRR720945 TAY720912:TBN720945 TKU720912:TLJ720945 TUQ720912:TVF720945 UEM720912:UFB720945 UOI720912:UOX720945 UYE720912:UYT720945 VIA720912:VIP720945 VRW720912:VSL720945 WBS720912:WCH720945 WLO720912:WMD720945 WVK720912:WVZ720945 C786448:R786481 IY786448:JN786481 SU786448:TJ786481 ACQ786448:ADF786481 AMM786448:ANB786481 AWI786448:AWX786481 BGE786448:BGT786481 BQA786448:BQP786481 BZW786448:CAL786481 CJS786448:CKH786481 CTO786448:CUD786481 DDK786448:DDZ786481 DNG786448:DNV786481 DXC786448:DXR786481 EGY786448:EHN786481 EQU786448:ERJ786481 FAQ786448:FBF786481 FKM786448:FLB786481 FUI786448:FUX786481 GEE786448:GET786481 GOA786448:GOP786481 GXW786448:GYL786481 HHS786448:HIH786481 HRO786448:HSD786481 IBK786448:IBZ786481 ILG786448:ILV786481 IVC786448:IVR786481 JEY786448:JFN786481 JOU786448:JPJ786481 JYQ786448:JZF786481 KIM786448:KJB786481 KSI786448:KSX786481 LCE786448:LCT786481 LMA786448:LMP786481 LVW786448:LWL786481 MFS786448:MGH786481 MPO786448:MQD786481 MZK786448:MZZ786481 NJG786448:NJV786481 NTC786448:NTR786481 OCY786448:ODN786481 OMU786448:ONJ786481 OWQ786448:OXF786481 PGM786448:PHB786481 PQI786448:PQX786481 QAE786448:QAT786481 QKA786448:QKP786481 QTW786448:QUL786481 RDS786448:REH786481 RNO786448:ROD786481 RXK786448:RXZ786481 SHG786448:SHV786481 SRC786448:SRR786481 TAY786448:TBN786481 TKU786448:TLJ786481 TUQ786448:TVF786481 UEM786448:UFB786481 UOI786448:UOX786481 UYE786448:UYT786481 VIA786448:VIP786481 VRW786448:VSL786481 WBS786448:WCH786481 WLO786448:WMD786481 WVK786448:WVZ786481 C851984:R852017 IY851984:JN852017 SU851984:TJ852017 ACQ851984:ADF852017 AMM851984:ANB852017 AWI851984:AWX852017 BGE851984:BGT852017 BQA851984:BQP852017 BZW851984:CAL852017 CJS851984:CKH852017 CTO851984:CUD852017 DDK851984:DDZ852017 DNG851984:DNV852017 DXC851984:DXR852017 EGY851984:EHN852017 EQU851984:ERJ852017 FAQ851984:FBF852017 FKM851984:FLB852017 FUI851984:FUX852017 GEE851984:GET852017 GOA851984:GOP852017 GXW851984:GYL852017 HHS851984:HIH852017 HRO851984:HSD852017 IBK851984:IBZ852017 ILG851984:ILV852017 IVC851984:IVR852017 JEY851984:JFN852017 JOU851984:JPJ852017 JYQ851984:JZF852017 KIM851984:KJB852017 KSI851984:KSX852017 LCE851984:LCT852017 LMA851984:LMP852017 LVW851984:LWL852017 MFS851984:MGH852017 MPO851984:MQD852017 MZK851984:MZZ852017 NJG851984:NJV852017 NTC851984:NTR852017 OCY851984:ODN852017 OMU851984:ONJ852017 OWQ851984:OXF852017 PGM851984:PHB852017 PQI851984:PQX852017 QAE851984:QAT852017 QKA851984:QKP852017 QTW851984:QUL852017 RDS851984:REH852017 RNO851984:ROD852017 RXK851984:RXZ852017 SHG851984:SHV852017 SRC851984:SRR852017 TAY851984:TBN852017 TKU851984:TLJ852017 TUQ851984:TVF852017 UEM851984:UFB852017 UOI851984:UOX852017 UYE851984:UYT852017 VIA851984:VIP852017 VRW851984:VSL852017 WBS851984:WCH852017 WLO851984:WMD852017 WVK851984:WVZ852017 C917520:R917553 IY917520:JN917553 SU917520:TJ917553 ACQ917520:ADF917553 AMM917520:ANB917553 AWI917520:AWX917553 BGE917520:BGT917553 BQA917520:BQP917553 BZW917520:CAL917553 CJS917520:CKH917553 CTO917520:CUD917553 DDK917520:DDZ917553 DNG917520:DNV917553 DXC917520:DXR917553 EGY917520:EHN917553 EQU917520:ERJ917553 FAQ917520:FBF917553 FKM917520:FLB917553 FUI917520:FUX917553 GEE917520:GET917553 GOA917520:GOP917553 GXW917520:GYL917553 HHS917520:HIH917553 HRO917520:HSD917553 IBK917520:IBZ917553 ILG917520:ILV917553 IVC917520:IVR917553 JEY917520:JFN917553 JOU917520:JPJ917553 JYQ917520:JZF917553 KIM917520:KJB917553 KSI917520:KSX917553 LCE917520:LCT917553 LMA917520:LMP917553 LVW917520:LWL917553 MFS917520:MGH917553 MPO917520:MQD917553 MZK917520:MZZ917553 NJG917520:NJV917553 NTC917520:NTR917553 OCY917520:ODN917553 OMU917520:ONJ917553 OWQ917520:OXF917553 PGM917520:PHB917553 PQI917520:PQX917553 QAE917520:QAT917553 QKA917520:QKP917553 QTW917520:QUL917553 RDS917520:REH917553 RNO917520:ROD917553 RXK917520:RXZ917553 SHG917520:SHV917553 SRC917520:SRR917553 TAY917520:TBN917553 TKU917520:TLJ917553 TUQ917520:TVF917553 UEM917520:UFB917553 UOI917520:UOX917553 UYE917520:UYT917553 VIA917520:VIP917553 VRW917520:VSL917553 WBS917520:WCH917553 WLO917520:WMD917553 WVK917520:WVZ917553 C983056:R983089 IY983056:JN983089 SU983056:TJ983089 ACQ983056:ADF983089 AMM983056:ANB983089 AWI983056:AWX983089 BGE983056:BGT983089 BQA983056:BQP983089 BZW983056:CAL983089 CJS983056:CKH983089 CTO983056:CUD983089 DDK983056:DDZ983089 DNG983056:DNV983089 DXC983056:DXR983089 EGY983056:EHN983089 EQU983056:ERJ983089 FAQ983056:FBF983089 FKM983056:FLB983089 FUI983056:FUX983089 GEE983056:GET983089 GOA983056:GOP983089 GXW983056:GYL983089 HHS983056:HIH983089 HRO983056:HSD983089 IBK983056:IBZ983089 ILG983056:ILV983089 IVC983056:IVR983089 JEY983056:JFN983089 JOU983056:JPJ983089 JYQ983056:JZF983089 KIM983056:KJB983089 KSI983056:KSX983089 LCE983056:LCT983089 LMA983056:LMP983089 LVW983056:LWL983089 MFS983056:MGH983089 MPO983056:MQD983089 MZK983056:MZZ983089 NJG983056:NJV983089 NTC983056:NTR983089 OCY983056:ODN983089 OMU983056:ONJ983089 OWQ983056:OXF983089 PGM983056:PHB983089 PQI983056:PQX983089 QAE983056:QAT983089 QKA983056:QKP983089 QTW983056:QUL983089 RDS983056:REH983089 RNO983056:ROD983089 RXK983056:RXZ983089 SHG983056:SHV983089 SRC983056:SRR983089 TAY983056:TBN983089 TKU983056:TLJ983089 TUQ983056:TVF983089 UEM983056:UFB983089 UOI983056:UOX983089 UYE983056:UYT983089 VIA983056:VIP983089 VRW983056:VSL983089 WBS983056:WCH983089 WLO983056:WMD983089 WVK983056:WVZ983089 T16:CH49 JP16:MD49 TL16:VZ49 ADH16:AFV49 AND16:APR49 AWZ16:AZN49 BGV16:BJJ49 BQR16:BTF49 CAN16:CDB49 CKJ16:CMX49 CUF16:CWT49 DEB16:DGP49 DNX16:DQL49 DXT16:EAH49 EHP16:EKD49 ERL16:ETZ49 FBH16:FDV49 FLD16:FNR49 FUZ16:FXN49 GEV16:GHJ49 GOR16:GRF49 GYN16:HBB49 HIJ16:HKX49 HSF16:HUT49 ICB16:IEP49 ILX16:IOL49 IVT16:IYH49 JFP16:JID49 JPL16:JRZ49 JZH16:KBV49 KJD16:KLR49 KSZ16:KVN49 LCV16:LFJ49 LMR16:LPF49 LWN16:LZB49 MGJ16:MIX49 MQF16:MST49 NAB16:NCP49 NJX16:NML49 NTT16:NWH49 ODP16:OGD49 ONL16:OPZ49 OXH16:OZV49 PHD16:PJR49 PQZ16:PTN49 QAV16:QDJ49 QKR16:QNF49 QUN16:QXB49 REJ16:RGX49 ROF16:RQT49 RYB16:SAP49 SHX16:SKL49 SRT16:SUH49 TBP16:TED49 TLL16:TNZ49 TVH16:TXV49 UFD16:UHR49 UOZ16:URN49 UYV16:VBJ49 VIR16:VLF49 VSN16:VVB49 WCJ16:WEX49 WMF16:WOT49 WWB16:WYP49 T65552:CH65585 JP65552:MD65585 TL65552:VZ65585 ADH65552:AFV65585 AND65552:APR65585 AWZ65552:AZN65585 BGV65552:BJJ65585 BQR65552:BTF65585 CAN65552:CDB65585 CKJ65552:CMX65585 CUF65552:CWT65585 DEB65552:DGP65585 DNX65552:DQL65585 DXT65552:EAH65585 EHP65552:EKD65585 ERL65552:ETZ65585 FBH65552:FDV65585 FLD65552:FNR65585 FUZ65552:FXN65585 GEV65552:GHJ65585 GOR65552:GRF65585 GYN65552:HBB65585 HIJ65552:HKX65585 HSF65552:HUT65585 ICB65552:IEP65585 ILX65552:IOL65585 IVT65552:IYH65585 JFP65552:JID65585 JPL65552:JRZ65585 JZH65552:KBV65585 KJD65552:KLR65585 KSZ65552:KVN65585 LCV65552:LFJ65585 LMR65552:LPF65585 LWN65552:LZB65585 MGJ65552:MIX65585 MQF65552:MST65585 NAB65552:NCP65585 NJX65552:NML65585 NTT65552:NWH65585 ODP65552:OGD65585 ONL65552:OPZ65585 OXH65552:OZV65585 PHD65552:PJR65585 PQZ65552:PTN65585 QAV65552:QDJ65585 QKR65552:QNF65585 QUN65552:QXB65585 REJ65552:RGX65585 ROF65552:RQT65585 RYB65552:SAP65585 SHX65552:SKL65585 SRT65552:SUH65585 TBP65552:TED65585 TLL65552:TNZ65585 TVH65552:TXV65585 UFD65552:UHR65585 UOZ65552:URN65585 UYV65552:VBJ65585 VIR65552:VLF65585 VSN65552:VVB65585 WCJ65552:WEX65585 WMF65552:WOT65585 WWB65552:WYP65585 T131088:CH131121 JP131088:MD131121 TL131088:VZ131121 ADH131088:AFV131121 AND131088:APR131121 AWZ131088:AZN131121 BGV131088:BJJ131121 BQR131088:BTF131121 CAN131088:CDB131121 CKJ131088:CMX131121 CUF131088:CWT131121 DEB131088:DGP131121 DNX131088:DQL131121 DXT131088:EAH131121 EHP131088:EKD131121 ERL131088:ETZ131121 FBH131088:FDV131121 FLD131088:FNR131121 FUZ131088:FXN131121 GEV131088:GHJ131121 GOR131088:GRF131121 GYN131088:HBB131121 HIJ131088:HKX131121 HSF131088:HUT131121 ICB131088:IEP131121 ILX131088:IOL131121 IVT131088:IYH131121 JFP131088:JID131121 JPL131088:JRZ131121 JZH131088:KBV131121 KJD131088:KLR131121 KSZ131088:KVN131121 LCV131088:LFJ131121 LMR131088:LPF131121 LWN131088:LZB131121 MGJ131088:MIX131121 MQF131088:MST131121 NAB131088:NCP131121 NJX131088:NML131121 NTT131088:NWH131121 ODP131088:OGD131121 ONL131088:OPZ131121 OXH131088:OZV131121 PHD131088:PJR131121 PQZ131088:PTN131121 QAV131088:QDJ131121 QKR131088:QNF131121 QUN131088:QXB131121 REJ131088:RGX131121 ROF131088:RQT131121 RYB131088:SAP131121 SHX131088:SKL131121 SRT131088:SUH131121 TBP131088:TED131121 TLL131088:TNZ131121 TVH131088:TXV131121 UFD131088:UHR131121 UOZ131088:URN131121 UYV131088:VBJ131121 VIR131088:VLF131121 VSN131088:VVB131121 WCJ131088:WEX131121 WMF131088:WOT131121 WWB131088:WYP131121 T196624:CH196657 JP196624:MD196657 TL196624:VZ196657 ADH196624:AFV196657 AND196624:APR196657 AWZ196624:AZN196657 BGV196624:BJJ196657 BQR196624:BTF196657 CAN196624:CDB196657 CKJ196624:CMX196657 CUF196624:CWT196657 DEB196624:DGP196657 DNX196624:DQL196657 DXT196624:EAH196657 EHP196624:EKD196657 ERL196624:ETZ196657 FBH196624:FDV196657 FLD196624:FNR196657 FUZ196624:FXN196657 GEV196624:GHJ196657 GOR196624:GRF196657 GYN196624:HBB196657 HIJ196624:HKX196657 HSF196624:HUT196657 ICB196624:IEP196657 ILX196624:IOL196657 IVT196624:IYH196657 JFP196624:JID196657 JPL196624:JRZ196657 JZH196624:KBV196657 KJD196624:KLR196657 KSZ196624:KVN196657 LCV196624:LFJ196657 LMR196624:LPF196657 LWN196624:LZB196657 MGJ196624:MIX196657 MQF196624:MST196657 NAB196624:NCP196657 NJX196624:NML196657 NTT196624:NWH196657 ODP196624:OGD196657 ONL196624:OPZ196657 OXH196624:OZV196657 PHD196624:PJR196657 PQZ196624:PTN196657 QAV196624:QDJ196657 QKR196624:QNF196657 QUN196624:QXB196657 REJ196624:RGX196657 ROF196624:RQT196657 RYB196624:SAP196657 SHX196624:SKL196657 SRT196624:SUH196657 TBP196624:TED196657 TLL196624:TNZ196657 TVH196624:TXV196657 UFD196624:UHR196657 UOZ196624:URN196657 UYV196624:VBJ196657 VIR196624:VLF196657 VSN196624:VVB196657 WCJ196624:WEX196657 WMF196624:WOT196657 WWB196624:WYP196657 T262160:CH262193 JP262160:MD262193 TL262160:VZ262193 ADH262160:AFV262193 AND262160:APR262193 AWZ262160:AZN262193 BGV262160:BJJ262193 BQR262160:BTF262193 CAN262160:CDB262193 CKJ262160:CMX262193 CUF262160:CWT262193 DEB262160:DGP262193 DNX262160:DQL262193 DXT262160:EAH262193 EHP262160:EKD262193 ERL262160:ETZ262193 FBH262160:FDV262193 FLD262160:FNR262193 FUZ262160:FXN262193 GEV262160:GHJ262193 GOR262160:GRF262193 GYN262160:HBB262193 HIJ262160:HKX262193 HSF262160:HUT262193 ICB262160:IEP262193 ILX262160:IOL262193 IVT262160:IYH262193 JFP262160:JID262193 JPL262160:JRZ262193 JZH262160:KBV262193 KJD262160:KLR262193 KSZ262160:KVN262193 LCV262160:LFJ262193 LMR262160:LPF262193 LWN262160:LZB262193 MGJ262160:MIX262193 MQF262160:MST262193 NAB262160:NCP262193 NJX262160:NML262193 NTT262160:NWH262193 ODP262160:OGD262193 ONL262160:OPZ262193 OXH262160:OZV262193 PHD262160:PJR262193 PQZ262160:PTN262193 QAV262160:QDJ262193 QKR262160:QNF262193 QUN262160:QXB262193 REJ262160:RGX262193 ROF262160:RQT262193 RYB262160:SAP262193 SHX262160:SKL262193 SRT262160:SUH262193 TBP262160:TED262193 TLL262160:TNZ262193 TVH262160:TXV262193 UFD262160:UHR262193 UOZ262160:URN262193 UYV262160:VBJ262193 VIR262160:VLF262193 VSN262160:VVB262193 WCJ262160:WEX262193 WMF262160:WOT262193 WWB262160:WYP262193 T327696:CH327729 JP327696:MD327729 TL327696:VZ327729 ADH327696:AFV327729 AND327696:APR327729 AWZ327696:AZN327729 BGV327696:BJJ327729 BQR327696:BTF327729 CAN327696:CDB327729 CKJ327696:CMX327729 CUF327696:CWT327729 DEB327696:DGP327729 DNX327696:DQL327729 DXT327696:EAH327729 EHP327696:EKD327729 ERL327696:ETZ327729 FBH327696:FDV327729 FLD327696:FNR327729 FUZ327696:FXN327729 GEV327696:GHJ327729 GOR327696:GRF327729 GYN327696:HBB327729 HIJ327696:HKX327729 HSF327696:HUT327729 ICB327696:IEP327729 ILX327696:IOL327729 IVT327696:IYH327729 JFP327696:JID327729 JPL327696:JRZ327729 JZH327696:KBV327729 KJD327696:KLR327729 KSZ327696:KVN327729 LCV327696:LFJ327729 LMR327696:LPF327729 LWN327696:LZB327729 MGJ327696:MIX327729 MQF327696:MST327729 NAB327696:NCP327729 NJX327696:NML327729 NTT327696:NWH327729 ODP327696:OGD327729 ONL327696:OPZ327729 OXH327696:OZV327729 PHD327696:PJR327729 PQZ327696:PTN327729 QAV327696:QDJ327729 QKR327696:QNF327729 QUN327696:QXB327729 REJ327696:RGX327729 ROF327696:RQT327729 RYB327696:SAP327729 SHX327696:SKL327729 SRT327696:SUH327729 TBP327696:TED327729 TLL327696:TNZ327729 TVH327696:TXV327729 UFD327696:UHR327729 UOZ327696:URN327729 UYV327696:VBJ327729 VIR327696:VLF327729 VSN327696:VVB327729 WCJ327696:WEX327729 WMF327696:WOT327729 WWB327696:WYP327729 T393232:CH393265 JP393232:MD393265 TL393232:VZ393265 ADH393232:AFV393265 AND393232:APR393265 AWZ393232:AZN393265 BGV393232:BJJ393265 BQR393232:BTF393265 CAN393232:CDB393265 CKJ393232:CMX393265 CUF393232:CWT393265 DEB393232:DGP393265 DNX393232:DQL393265 DXT393232:EAH393265 EHP393232:EKD393265 ERL393232:ETZ393265 FBH393232:FDV393265 FLD393232:FNR393265 FUZ393232:FXN393265 GEV393232:GHJ393265 GOR393232:GRF393265 GYN393232:HBB393265 HIJ393232:HKX393265 HSF393232:HUT393265 ICB393232:IEP393265 ILX393232:IOL393265 IVT393232:IYH393265 JFP393232:JID393265 JPL393232:JRZ393265 JZH393232:KBV393265 KJD393232:KLR393265 KSZ393232:KVN393265 LCV393232:LFJ393265 LMR393232:LPF393265 LWN393232:LZB393265 MGJ393232:MIX393265 MQF393232:MST393265 NAB393232:NCP393265 NJX393232:NML393265 NTT393232:NWH393265 ODP393232:OGD393265 ONL393232:OPZ393265 OXH393232:OZV393265 PHD393232:PJR393265 PQZ393232:PTN393265 QAV393232:QDJ393265 QKR393232:QNF393265 QUN393232:QXB393265 REJ393232:RGX393265 ROF393232:RQT393265 RYB393232:SAP393265 SHX393232:SKL393265 SRT393232:SUH393265 TBP393232:TED393265 TLL393232:TNZ393265 TVH393232:TXV393265 UFD393232:UHR393265 UOZ393232:URN393265 UYV393232:VBJ393265 VIR393232:VLF393265 VSN393232:VVB393265 WCJ393232:WEX393265 WMF393232:WOT393265 WWB393232:WYP393265 T458768:CH458801 JP458768:MD458801 TL458768:VZ458801 ADH458768:AFV458801 AND458768:APR458801 AWZ458768:AZN458801 BGV458768:BJJ458801 BQR458768:BTF458801 CAN458768:CDB458801 CKJ458768:CMX458801 CUF458768:CWT458801 DEB458768:DGP458801 DNX458768:DQL458801 DXT458768:EAH458801 EHP458768:EKD458801 ERL458768:ETZ458801 FBH458768:FDV458801 FLD458768:FNR458801 FUZ458768:FXN458801 GEV458768:GHJ458801 GOR458768:GRF458801 GYN458768:HBB458801 HIJ458768:HKX458801 HSF458768:HUT458801 ICB458768:IEP458801 ILX458768:IOL458801 IVT458768:IYH458801 JFP458768:JID458801 JPL458768:JRZ458801 JZH458768:KBV458801 KJD458768:KLR458801 KSZ458768:KVN458801 LCV458768:LFJ458801 LMR458768:LPF458801 LWN458768:LZB458801 MGJ458768:MIX458801 MQF458768:MST458801 NAB458768:NCP458801 NJX458768:NML458801 NTT458768:NWH458801 ODP458768:OGD458801 ONL458768:OPZ458801 OXH458768:OZV458801 PHD458768:PJR458801 PQZ458768:PTN458801 QAV458768:QDJ458801 QKR458768:QNF458801 QUN458768:QXB458801 REJ458768:RGX458801 ROF458768:RQT458801 RYB458768:SAP458801 SHX458768:SKL458801 SRT458768:SUH458801 TBP458768:TED458801 TLL458768:TNZ458801 TVH458768:TXV458801 UFD458768:UHR458801 UOZ458768:URN458801 UYV458768:VBJ458801 VIR458768:VLF458801 VSN458768:VVB458801 WCJ458768:WEX458801 WMF458768:WOT458801 WWB458768:WYP458801 T524304:CH524337 JP524304:MD524337 TL524304:VZ524337 ADH524304:AFV524337 AND524304:APR524337 AWZ524304:AZN524337 BGV524304:BJJ524337 BQR524304:BTF524337 CAN524304:CDB524337 CKJ524304:CMX524337 CUF524304:CWT524337 DEB524304:DGP524337 DNX524304:DQL524337 DXT524304:EAH524337 EHP524304:EKD524337 ERL524304:ETZ524337 FBH524304:FDV524337 FLD524304:FNR524337 FUZ524304:FXN524337 GEV524304:GHJ524337 GOR524304:GRF524337 GYN524304:HBB524337 HIJ524304:HKX524337 HSF524304:HUT524337 ICB524304:IEP524337 ILX524304:IOL524337 IVT524304:IYH524337 JFP524304:JID524337 JPL524304:JRZ524337 JZH524304:KBV524337 KJD524304:KLR524337 KSZ524304:KVN524337 LCV524304:LFJ524337 LMR524304:LPF524337 LWN524304:LZB524337 MGJ524304:MIX524337 MQF524304:MST524337 NAB524304:NCP524337 NJX524304:NML524337 NTT524304:NWH524337 ODP524304:OGD524337 ONL524304:OPZ524337 OXH524304:OZV524337 PHD524304:PJR524337 PQZ524304:PTN524337 QAV524304:QDJ524337 QKR524304:QNF524337 QUN524304:QXB524337 REJ524304:RGX524337 ROF524304:RQT524337 RYB524304:SAP524337 SHX524304:SKL524337 SRT524304:SUH524337 TBP524304:TED524337 TLL524304:TNZ524337 TVH524304:TXV524337 UFD524304:UHR524337 UOZ524304:URN524337 UYV524304:VBJ524337 VIR524304:VLF524337 VSN524304:VVB524337 WCJ524304:WEX524337 WMF524304:WOT524337 WWB524304:WYP524337 T589840:CH589873 JP589840:MD589873 TL589840:VZ589873 ADH589840:AFV589873 AND589840:APR589873 AWZ589840:AZN589873 BGV589840:BJJ589873 BQR589840:BTF589873 CAN589840:CDB589873 CKJ589840:CMX589873 CUF589840:CWT589873 DEB589840:DGP589873 DNX589840:DQL589873 DXT589840:EAH589873 EHP589840:EKD589873 ERL589840:ETZ589873 FBH589840:FDV589873 FLD589840:FNR589873 FUZ589840:FXN589873 GEV589840:GHJ589873 GOR589840:GRF589873 GYN589840:HBB589873 HIJ589840:HKX589873 HSF589840:HUT589873 ICB589840:IEP589873 ILX589840:IOL589873 IVT589840:IYH589873 JFP589840:JID589873 JPL589840:JRZ589873 JZH589840:KBV589873 KJD589840:KLR589873 KSZ589840:KVN589873 LCV589840:LFJ589873 LMR589840:LPF589873 LWN589840:LZB589873 MGJ589840:MIX589873 MQF589840:MST589873 NAB589840:NCP589873 NJX589840:NML589873 NTT589840:NWH589873 ODP589840:OGD589873 ONL589840:OPZ589873 OXH589840:OZV589873 PHD589840:PJR589873 PQZ589840:PTN589873 QAV589840:QDJ589873 QKR589840:QNF589873 QUN589840:QXB589873 REJ589840:RGX589873 ROF589840:RQT589873 RYB589840:SAP589873 SHX589840:SKL589873 SRT589840:SUH589873 TBP589840:TED589873 TLL589840:TNZ589873 TVH589840:TXV589873 UFD589840:UHR589873 UOZ589840:URN589873 UYV589840:VBJ589873 VIR589840:VLF589873 VSN589840:VVB589873 WCJ589840:WEX589873 WMF589840:WOT589873 WWB589840:WYP589873 T655376:CH655409 JP655376:MD655409 TL655376:VZ655409 ADH655376:AFV655409 AND655376:APR655409 AWZ655376:AZN655409 BGV655376:BJJ655409 BQR655376:BTF655409 CAN655376:CDB655409 CKJ655376:CMX655409 CUF655376:CWT655409 DEB655376:DGP655409 DNX655376:DQL655409 DXT655376:EAH655409 EHP655376:EKD655409 ERL655376:ETZ655409 FBH655376:FDV655409 FLD655376:FNR655409 FUZ655376:FXN655409 GEV655376:GHJ655409 GOR655376:GRF655409 GYN655376:HBB655409 HIJ655376:HKX655409 HSF655376:HUT655409 ICB655376:IEP655409 ILX655376:IOL655409 IVT655376:IYH655409 JFP655376:JID655409 JPL655376:JRZ655409 JZH655376:KBV655409 KJD655376:KLR655409 KSZ655376:KVN655409 LCV655376:LFJ655409 LMR655376:LPF655409 LWN655376:LZB655409 MGJ655376:MIX655409 MQF655376:MST655409 NAB655376:NCP655409 NJX655376:NML655409 NTT655376:NWH655409 ODP655376:OGD655409 ONL655376:OPZ655409 OXH655376:OZV655409 PHD655376:PJR655409 PQZ655376:PTN655409 QAV655376:QDJ655409 QKR655376:QNF655409 QUN655376:QXB655409 REJ655376:RGX655409 ROF655376:RQT655409 RYB655376:SAP655409 SHX655376:SKL655409 SRT655376:SUH655409 TBP655376:TED655409 TLL655376:TNZ655409 TVH655376:TXV655409 UFD655376:UHR655409 UOZ655376:URN655409 UYV655376:VBJ655409 VIR655376:VLF655409 VSN655376:VVB655409 WCJ655376:WEX655409 WMF655376:WOT655409 WWB655376:WYP655409 T720912:CH720945 JP720912:MD720945 TL720912:VZ720945 ADH720912:AFV720945 AND720912:APR720945 AWZ720912:AZN720945 BGV720912:BJJ720945 BQR720912:BTF720945 CAN720912:CDB720945 CKJ720912:CMX720945 CUF720912:CWT720945 DEB720912:DGP720945 DNX720912:DQL720945 DXT720912:EAH720945 EHP720912:EKD720945 ERL720912:ETZ720945 FBH720912:FDV720945 FLD720912:FNR720945 FUZ720912:FXN720945 GEV720912:GHJ720945 GOR720912:GRF720945 GYN720912:HBB720945 HIJ720912:HKX720945 HSF720912:HUT720945 ICB720912:IEP720945 ILX720912:IOL720945 IVT720912:IYH720945 JFP720912:JID720945 JPL720912:JRZ720945 JZH720912:KBV720945 KJD720912:KLR720945 KSZ720912:KVN720945 LCV720912:LFJ720945 LMR720912:LPF720945 LWN720912:LZB720945 MGJ720912:MIX720945 MQF720912:MST720945 NAB720912:NCP720945 NJX720912:NML720945 NTT720912:NWH720945 ODP720912:OGD720945 ONL720912:OPZ720945 OXH720912:OZV720945 PHD720912:PJR720945 PQZ720912:PTN720945 QAV720912:QDJ720945 QKR720912:QNF720945 QUN720912:QXB720945 REJ720912:RGX720945 ROF720912:RQT720945 RYB720912:SAP720945 SHX720912:SKL720945 SRT720912:SUH720945 TBP720912:TED720945 TLL720912:TNZ720945 TVH720912:TXV720945 UFD720912:UHR720945 UOZ720912:URN720945 UYV720912:VBJ720945 VIR720912:VLF720945 VSN720912:VVB720945 WCJ720912:WEX720945 WMF720912:WOT720945 WWB720912:WYP720945 T786448:CH786481 JP786448:MD786481 TL786448:VZ786481 ADH786448:AFV786481 AND786448:APR786481 AWZ786448:AZN786481 BGV786448:BJJ786481 BQR786448:BTF786481 CAN786448:CDB786481 CKJ786448:CMX786481 CUF786448:CWT786481 DEB786448:DGP786481 DNX786448:DQL786481 DXT786448:EAH786481 EHP786448:EKD786481 ERL786448:ETZ786481 FBH786448:FDV786481 FLD786448:FNR786481 FUZ786448:FXN786481 GEV786448:GHJ786481 GOR786448:GRF786481 GYN786448:HBB786481 HIJ786448:HKX786481 HSF786448:HUT786481 ICB786448:IEP786481 ILX786448:IOL786481 IVT786448:IYH786481 JFP786448:JID786481 JPL786448:JRZ786481 JZH786448:KBV786481 KJD786448:KLR786481 KSZ786448:KVN786481 LCV786448:LFJ786481 LMR786448:LPF786481 LWN786448:LZB786481 MGJ786448:MIX786481 MQF786448:MST786481 NAB786448:NCP786481 NJX786448:NML786481 NTT786448:NWH786481 ODP786448:OGD786481 ONL786448:OPZ786481 OXH786448:OZV786481 PHD786448:PJR786481 PQZ786448:PTN786481 QAV786448:QDJ786481 QKR786448:QNF786481 QUN786448:QXB786481 REJ786448:RGX786481 ROF786448:RQT786481 RYB786448:SAP786481 SHX786448:SKL786481 SRT786448:SUH786481 TBP786448:TED786481 TLL786448:TNZ786481 TVH786448:TXV786481 UFD786448:UHR786481 UOZ786448:URN786481 UYV786448:VBJ786481 VIR786448:VLF786481 VSN786448:VVB786481 WCJ786448:WEX786481 WMF786448:WOT786481 WWB786448:WYP786481 T851984:CH852017 JP851984:MD852017 TL851984:VZ852017 ADH851984:AFV852017 AND851984:APR852017 AWZ851984:AZN852017 BGV851984:BJJ852017 BQR851984:BTF852017 CAN851984:CDB852017 CKJ851984:CMX852017 CUF851984:CWT852017 DEB851984:DGP852017 DNX851984:DQL852017 DXT851984:EAH852017 EHP851984:EKD852017 ERL851984:ETZ852017 FBH851984:FDV852017 FLD851984:FNR852017 FUZ851984:FXN852017 GEV851984:GHJ852017 GOR851984:GRF852017 GYN851984:HBB852017 HIJ851984:HKX852017 HSF851984:HUT852017 ICB851984:IEP852017 ILX851984:IOL852017 IVT851984:IYH852017 JFP851984:JID852017 JPL851984:JRZ852017 JZH851984:KBV852017 KJD851984:KLR852017 KSZ851984:KVN852017 LCV851984:LFJ852017 LMR851984:LPF852017 LWN851984:LZB852017 MGJ851984:MIX852017 MQF851984:MST852017 NAB851984:NCP852017 NJX851984:NML852017 NTT851984:NWH852017 ODP851984:OGD852017 ONL851984:OPZ852017 OXH851984:OZV852017 PHD851984:PJR852017 PQZ851984:PTN852017 QAV851984:QDJ852017 QKR851984:QNF852017 QUN851984:QXB852017 REJ851984:RGX852017 ROF851984:RQT852017 RYB851984:SAP852017 SHX851984:SKL852017 SRT851984:SUH852017 TBP851984:TED852017 TLL851984:TNZ852017 TVH851984:TXV852017 UFD851984:UHR852017 UOZ851984:URN852017 UYV851984:VBJ852017 VIR851984:VLF852017 VSN851984:VVB852017 WCJ851984:WEX852017 WMF851984:WOT852017 WWB851984:WYP852017 T917520:CH917553 JP917520:MD917553 TL917520:VZ917553 ADH917520:AFV917553 AND917520:APR917553 AWZ917520:AZN917553 BGV917520:BJJ917553 BQR917520:BTF917553 CAN917520:CDB917553 CKJ917520:CMX917553 CUF917520:CWT917553 DEB917520:DGP917553 DNX917520:DQL917553 DXT917520:EAH917553 EHP917520:EKD917553 ERL917520:ETZ917553 FBH917520:FDV917553 FLD917520:FNR917553 FUZ917520:FXN917553 GEV917520:GHJ917553 GOR917520:GRF917553 GYN917520:HBB917553 HIJ917520:HKX917553 HSF917520:HUT917553 ICB917520:IEP917553 ILX917520:IOL917553 IVT917520:IYH917553 JFP917520:JID917553 JPL917520:JRZ917553 JZH917520:KBV917553 KJD917520:KLR917553 KSZ917520:KVN917553 LCV917520:LFJ917553 LMR917520:LPF917553 LWN917520:LZB917553 MGJ917520:MIX917553 MQF917520:MST917553 NAB917520:NCP917553 NJX917520:NML917553 NTT917520:NWH917553 ODP917520:OGD917553 ONL917520:OPZ917553 OXH917520:OZV917553 PHD917520:PJR917553 PQZ917520:PTN917553 QAV917520:QDJ917553 QKR917520:QNF917553 QUN917520:QXB917553 REJ917520:RGX917553 ROF917520:RQT917553 RYB917520:SAP917553 SHX917520:SKL917553 SRT917520:SUH917553 TBP917520:TED917553 TLL917520:TNZ917553 TVH917520:TXV917553 UFD917520:UHR917553 UOZ917520:URN917553 UYV917520:VBJ917553 VIR917520:VLF917553 VSN917520:VVB917553 WCJ917520:WEX917553 WMF917520:WOT917553 WWB917520:WYP917553 T983056:CH983089 JP983056:MD983089 TL983056:VZ983089 ADH983056:AFV983089 AND983056:APR983089 AWZ983056:AZN983089 BGV983056:BJJ983089 BQR983056:BTF983089 CAN983056:CDB983089 CKJ983056:CMX983089 CUF983056:CWT983089 DEB983056:DGP983089 DNX983056:DQL983089 DXT983056:EAH983089 EHP983056:EKD983089 ERL983056:ETZ983089 FBH983056:FDV983089 FLD983056:FNR983089 FUZ983056:FXN983089 GEV983056:GHJ983089 GOR983056:GRF983089 GYN983056:HBB983089 HIJ983056:HKX983089 HSF983056:HUT983089 ICB983056:IEP983089 ILX983056:IOL983089 IVT983056:IYH983089 JFP983056:JID983089 JPL983056:JRZ983089 JZH983056:KBV983089 KJD983056:KLR983089 KSZ983056:KVN983089 LCV983056:LFJ983089 LMR983056:LPF983089 LWN983056:LZB983089 MGJ983056:MIX983089 MQF983056:MST983089 NAB983056:NCP983089 NJX983056:NML983089 NTT983056:NWH983089 ODP983056:OGD983089 ONL983056:OPZ983089 OXH983056:OZV983089 PHD983056:PJR983089 PQZ983056:PTN983089 QAV983056:QDJ983089 QKR983056:QNF983089 QUN983056:QXB983089 REJ983056:RGX983089 ROF983056:RQT983089 RYB983056:SAP983089 SHX983056:SKL983089 SRT983056:SUH983089 TBP983056:TED983089 TLL983056:TNZ983089 TVH983056:TXV983089 UFD983056:UHR983089 UOZ983056:URN983089 UYV983056:VBJ983089 VIR983056:VLF983089 VSN983056:VVB983089 WCJ983056:WEX983089 WMF983056:WOT983089 WWB983056:WYP983089 S16:S24 JO16:JO24 TK16:TK24 ADG16:ADG24 ANC16:ANC24 AWY16:AWY24 BGU16:BGU24 BQQ16:BQQ24 CAM16:CAM24 CKI16:CKI24 CUE16:CUE24 DEA16:DEA24 DNW16:DNW24 DXS16:DXS24 EHO16:EHO24 ERK16:ERK24 FBG16:FBG24 FLC16:FLC24 FUY16:FUY24 GEU16:GEU24 GOQ16:GOQ24 GYM16:GYM24 HII16:HII24 HSE16:HSE24 ICA16:ICA24 ILW16:ILW24 IVS16:IVS24 JFO16:JFO24 JPK16:JPK24 JZG16:JZG24 KJC16:KJC24 KSY16:KSY24 LCU16:LCU24 LMQ16:LMQ24 LWM16:LWM24 MGI16:MGI24 MQE16:MQE24 NAA16:NAA24 NJW16:NJW24 NTS16:NTS24 ODO16:ODO24 ONK16:ONK24 OXG16:OXG24 PHC16:PHC24 PQY16:PQY24 QAU16:QAU24 QKQ16:QKQ24 QUM16:QUM24 REI16:REI24 ROE16:ROE24 RYA16:RYA24 SHW16:SHW24 SRS16:SRS24 TBO16:TBO24 TLK16:TLK24 TVG16:TVG24 UFC16:UFC24 UOY16:UOY24 UYU16:UYU24 VIQ16:VIQ24 VSM16:VSM24 WCI16:WCI24 WME16:WME24 WWA16:WWA24 S65552:S65560 JO65552:JO65560 TK65552:TK65560 ADG65552:ADG65560 ANC65552:ANC65560 AWY65552:AWY65560 BGU65552:BGU65560 BQQ65552:BQQ65560 CAM65552:CAM65560 CKI65552:CKI65560 CUE65552:CUE65560 DEA65552:DEA65560 DNW65552:DNW65560 DXS65552:DXS65560 EHO65552:EHO65560 ERK65552:ERK65560 FBG65552:FBG65560 FLC65552:FLC65560 FUY65552:FUY65560 GEU65552:GEU65560 GOQ65552:GOQ65560 GYM65552:GYM65560 HII65552:HII65560 HSE65552:HSE65560 ICA65552:ICA65560 ILW65552:ILW65560 IVS65552:IVS65560 JFO65552:JFO65560 JPK65552:JPK65560 JZG65552:JZG65560 KJC65552:KJC65560 KSY65552:KSY65560 LCU65552:LCU65560 LMQ65552:LMQ65560 LWM65552:LWM65560 MGI65552:MGI65560 MQE65552:MQE65560 NAA65552:NAA65560 NJW65552:NJW65560 NTS65552:NTS65560 ODO65552:ODO65560 ONK65552:ONK65560 OXG65552:OXG65560 PHC65552:PHC65560 PQY65552:PQY65560 QAU65552:QAU65560 QKQ65552:QKQ65560 QUM65552:QUM65560 REI65552:REI65560 ROE65552:ROE65560 RYA65552:RYA65560 SHW65552:SHW65560 SRS65552:SRS65560 TBO65552:TBO65560 TLK65552:TLK65560 TVG65552:TVG65560 UFC65552:UFC65560 UOY65552:UOY65560 UYU65552:UYU65560 VIQ65552:VIQ65560 VSM65552:VSM65560 WCI65552:WCI65560 WME65552:WME65560 WWA65552:WWA65560 S131088:S131096 JO131088:JO131096 TK131088:TK131096 ADG131088:ADG131096 ANC131088:ANC131096 AWY131088:AWY131096 BGU131088:BGU131096 BQQ131088:BQQ131096 CAM131088:CAM131096 CKI131088:CKI131096 CUE131088:CUE131096 DEA131088:DEA131096 DNW131088:DNW131096 DXS131088:DXS131096 EHO131088:EHO131096 ERK131088:ERK131096 FBG131088:FBG131096 FLC131088:FLC131096 FUY131088:FUY131096 GEU131088:GEU131096 GOQ131088:GOQ131096 GYM131088:GYM131096 HII131088:HII131096 HSE131088:HSE131096 ICA131088:ICA131096 ILW131088:ILW131096 IVS131088:IVS131096 JFO131088:JFO131096 JPK131088:JPK131096 JZG131088:JZG131096 KJC131088:KJC131096 KSY131088:KSY131096 LCU131088:LCU131096 LMQ131088:LMQ131096 LWM131088:LWM131096 MGI131088:MGI131096 MQE131088:MQE131096 NAA131088:NAA131096 NJW131088:NJW131096 NTS131088:NTS131096 ODO131088:ODO131096 ONK131088:ONK131096 OXG131088:OXG131096 PHC131088:PHC131096 PQY131088:PQY131096 QAU131088:QAU131096 QKQ131088:QKQ131096 QUM131088:QUM131096 REI131088:REI131096 ROE131088:ROE131096 RYA131088:RYA131096 SHW131088:SHW131096 SRS131088:SRS131096 TBO131088:TBO131096 TLK131088:TLK131096 TVG131088:TVG131096 UFC131088:UFC131096 UOY131088:UOY131096 UYU131088:UYU131096 VIQ131088:VIQ131096 VSM131088:VSM131096 WCI131088:WCI131096 WME131088:WME131096 WWA131088:WWA131096 S196624:S196632 JO196624:JO196632 TK196624:TK196632 ADG196624:ADG196632 ANC196624:ANC196632 AWY196624:AWY196632 BGU196624:BGU196632 BQQ196624:BQQ196632 CAM196624:CAM196632 CKI196624:CKI196632 CUE196624:CUE196632 DEA196624:DEA196632 DNW196624:DNW196632 DXS196624:DXS196632 EHO196624:EHO196632 ERK196624:ERK196632 FBG196624:FBG196632 FLC196624:FLC196632 FUY196624:FUY196632 GEU196624:GEU196632 GOQ196624:GOQ196632 GYM196624:GYM196632 HII196624:HII196632 HSE196624:HSE196632 ICA196624:ICA196632 ILW196624:ILW196632 IVS196624:IVS196632 JFO196624:JFO196632 JPK196624:JPK196632 JZG196624:JZG196632 KJC196624:KJC196632 KSY196624:KSY196632 LCU196624:LCU196632 LMQ196624:LMQ196632 LWM196624:LWM196632 MGI196624:MGI196632 MQE196624:MQE196632 NAA196624:NAA196632 NJW196624:NJW196632 NTS196624:NTS196632 ODO196624:ODO196632 ONK196624:ONK196632 OXG196624:OXG196632 PHC196624:PHC196632 PQY196624:PQY196632 QAU196624:QAU196632 QKQ196624:QKQ196632 QUM196624:QUM196632 REI196624:REI196632 ROE196624:ROE196632 RYA196624:RYA196632 SHW196624:SHW196632 SRS196624:SRS196632 TBO196624:TBO196632 TLK196624:TLK196632 TVG196624:TVG196632 UFC196624:UFC196632 UOY196624:UOY196632 UYU196624:UYU196632 VIQ196624:VIQ196632 VSM196624:VSM196632 WCI196624:WCI196632 WME196624:WME196632 WWA196624:WWA196632 S262160:S262168 JO262160:JO262168 TK262160:TK262168 ADG262160:ADG262168 ANC262160:ANC262168 AWY262160:AWY262168 BGU262160:BGU262168 BQQ262160:BQQ262168 CAM262160:CAM262168 CKI262160:CKI262168 CUE262160:CUE262168 DEA262160:DEA262168 DNW262160:DNW262168 DXS262160:DXS262168 EHO262160:EHO262168 ERK262160:ERK262168 FBG262160:FBG262168 FLC262160:FLC262168 FUY262160:FUY262168 GEU262160:GEU262168 GOQ262160:GOQ262168 GYM262160:GYM262168 HII262160:HII262168 HSE262160:HSE262168 ICA262160:ICA262168 ILW262160:ILW262168 IVS262160:IVS262168 JFO262160:JFO262168 JPK262160:JPK262168 JZG262160:JZG262168 KJC262160:KJC262168 KSY262160:KSY262168 LCU262160:LCU262168 LMQ262160:LMQ262168 LWM262160:LWM262168 MGI262160:MGI262168 MQE262160:MQE262168 NAA262160:NAA262168 NJW262160:NJW262168 NTS262160:NTS262168 ODO262160:ODO262168 ONK262160:ONK262168 OXG262160:OXG262168 PHC262160:PHC262168 PQY262160:PQY262168 QAU262160:QAU262168 QKQ262160:QKQ262168 QUM262160:QUM262168 REI262160:REI262168 ROE262160:ROE262168 RYA262160:RYA262168 SHW262160:SHW262168 SRS262160:SRS262168 TBO262160:TBO262168 TLK262160:TLK262168 TVG262160:TVG262168 UFC262160:UFC262168 UOY262160:UOY262168 UYU262160:UYU262168 VIQ262160:VIQ262168 VSM262160:VSM262168 WCI262160:WCI262168 WME262160:WME262168 WWA262160:WWA262168 S327696:S327704 JO327696:JO327704 TK327696:TK327704 ADG327696:ADG327704 ANC327696:ANC327704 AWY327696:AWY327704 BGU327696:BGU327704 BQQ327696:BQQ327704 CAM327696:CAM327704 CKI327696:CKI327704 CUE327696:CUE327704 DEA327696:DEA327704 DNW327696:DNW327704 DXS327696:DXS327704 EHO327696:EHO327704 ERK327696:ERK327704 FBG327696:FBG327704 FLC327696:FLC327704 FUY327696:FUY327704 GEU327696:GEU327704 GOQ327696:GOQ327704 GYM327696:GYM327704 HII327696:HII327704 HSE327696:HSE327704 ICA327696:ICA327704 ILW327696:ILW327704 IVS327696:IVS327704 JFO327696:JFO327704 JPK327696:JPK327704 JZG327696:JZG327704 KJC327696:KJC327704 KSY327696:KSY327704 LCU327696:LCU327704 LMQ327696:LMQ327704 LWM327696:LWM327704 MGI327696:MGI327704 MQE327696:MQE327704 NAA327696:NAA327704 NJW327696:NJW327704 NTS327696:NTS327704 ODO327696:ODO327704 ONK327696:ONK327704 OXG327696:OXG327704 PHC327696:PHC327704 PQY327696:PQY327704 QAU327696:QAU327704 QKQ327696:QKQ327704 QUM327696:QUM327704 REI327696:REI327704 ROE327696:ROE327704 RYA327696:RYA327704 SHW327696:SHW327704 SRS327696:SRS327704 TBO327696:TBO327704 TLK327696:TLK327704 TVG327696:TVG327704 UFC327696:UFC327704 UOY327696:UOY327704 UYU327696:UYU327704 VIQ327696:VIQ327704 VSM327696:VSM327704 WCI327696:WCI327704 WME327696:WME327704 WWA327696:WWA327704 S393232:S393240 JO393232:JO393240 TK393232:TK393240 ADG393232:ADG393240 ANC393232:ANC393240 AWY393232:AWY393240 BGU393232:BGU393240 BQQ393232:BQQ393240 CAM393232:CAM393240 CKI393232:CKI393240 CUE393232:CUE393240 DEA393232:DEA393240 DNW393232:DNW393240 DXS393232:DXS393240 EHO393232:EHO393240 ERK393232:ERK393240 FBG393232:FBG393240 FLC393232:FLC393240 FUY393232:FUY393240 GEU393232:GEU393240 GOQ393232:GOQ393240 GYM393232:GYM393240 HII393232:HII393240 HSE393232:HSE393240 ICA393232:ICA393240 ILW393232:ILW393240 IVS393232:IVS393240 JFO393232:JFO393240 JPK393232:JPK393240 JZG393232:JZG393240 KJC393232:KJC393240 KSY393232:KSY393240 LCU393232:LCU393240 LMQ393232:LMQ393240 LWM393232:LWM393240 MGI393232:MGI393240 MQE393232:MQE393240 NAA393232:NAA393240 NJW393232:NJW393240 NTS393232:NTS393240 ODO393232:ODO393240 ONK393232:ONK393240 OXG393232:OXG393240 PHC393232:PHC393240 PQY393232:PQY393240 QAU393232:QAU393240 QKQ393232:QKQ393240 QUM393232:QUM393240 REI393232:REI393240 ROE393232:ROE393240 RYA393232:RYA393240 SHW393232:SHW393240 SRS393232:SRS393240 TBO393232:TBO393240 TLK393232:TLK393240 TVG393232:TVG393240 UFC393232:UFC393240 UOY393232:UOY393240 UYU393232:UYU393240 VIQ393232:VIQ393240 VSM393232:VSM393240 WCI393232:WCI393240 WME393232:WME393240 WWA393232:WWA393240 S458768:S458776 JO458768:JO458776 TK458768:TK458776 ADG458768:ADG458776 ANC458768:ANC458776 AWY458768:AWY458776 BGU458768:BGU458776 BQQ458768:BQQ458776 CAM458768:CAM458776 CKI458768:CKI458776 CUE458768:CUE458776 DEA458768:DEA458776 DNW458768:DNW458776 DXS458768:DXS458776 EHO458768:EHO458776 ERK458768:ERK458776 FBG458768:FBG458776 FLC458768:FLC458776 FUY458768:FUY458776 GEU458768:GEU458776 GOQ458768:GOQ458776 GYM458768:GYM458776 HII458768:HII458776 HSE458768:HSE458776 ICA458768:ICA458776 ILW458768:ILW458776 IVS458768:IVS458776 JFO458768:JFO458776 JPK458768:JPK458776 JZG458768:JZG458776 KJC458768:KJC458776 KSY458768:KSY458776 LCU458768:LCU458776 LMQ458768:LMQ458776 LWM458768:LWM458776 MGI458768:MGI458776 MQE458768:MQE458776 NAA458768:NAA458776 NJW458768:NJW458776 NTS458768:NTS458776 ODO458768:ODO458776 ONK458768:ONK458776 OXG458768:OXG458776 PHC458768:PHC458776 PQY458768:PQY458776 QAU458768:QAU458776 QKQ458768:QKQ458776 QUM458768:QUM458776 REI458768:REI458776 ROE458768:ROE458776 RYA458768:RYA458776 SHW458768:SHW458776 SRS458768:SRS458776 TBO458768:TBO458776 TLK458768:TLK458776 TVG458768:TVG458776 UFC458768:UFC458776 UOY458768:UOY458776 UYU458768:UYU458776 VIQ458768:VIQ458776 VSM458768:VSM458776 WCI458768:WCI458776 WME458768:WME458776 WWA458768:WWA458776 S524304:S524312 JO524304:JO524312 TK524304:TK524312 ADG524304:ADG524312 ANC524304:ANC524312 AWY524304:AWY524312 BGU524304:BGU524312 BQQ524304:BQQ524312 CAM524304:CAM524312 CKI524304:CKI524312 CUE524304:CUE524312 DEA524304:DEA524312 DNW524304:DNW524312 DXS524304:DXS524312 EHO524304:EHO524312 ERK524304:ERK524312 FBG524304:FBG524312 FLC524304:FLC524312 FUY524304:FUY524312 GEU524304:GEU524312 GOQ524304:GOQ524312 GYM524304:GYM524312 HII524304:HII524312 HSE524304:HSE524312 ICA524304:ICA524312 ILW524304:ILW524312 IVS524304:IVS524312 JFO524304:JFO524312 JPK524304:JPK524312 JZG524304:JZG524312 KJC524304:KJC524312 KSY524304:KSY524312 LCU524304:LCU524312 LMQ524304:LMQ524312 LWM524304:LWM524312 MGI524304:MGI524312 MQE524304:MQE524312 NAA524304:NAA524312 NJW524304:NJW524312 NTS524304:NTS524312 ODO524304:ODO524312 ONK524304:ONK524312 OXG524304:OXG524312 PHC524304:PHC524312 PQY524304:PQY524312 QAU524304:QAU524312 QKQ524304:QKQ524312 QUM524304:QUM524312 REI524304:REI524312 ROE524304:ROE524312 RYA524304:RYA524312 SHW524304:SHW524312 SRS524304:SRS524312 TBO524304:TBO524312 TLK524304:TLK524312 TVG524304:TVG524312 UFC524304:UFC524312 UOY524304:UOY524312 UYU524304:UYU524312 VIQ524304:VIQ524312 VSM524304:VSM524312 WCI524304:WCI524312 WME524304:WME524312 WWA524304:WWA524312 S589840:S589848 JO589840:JO589848 TK589840:TK589848 ADG589840:ADG589848 ANC589840:ANC589848 AWY589840:AWY589848 BGU589840:BGU589848 BQQ589840:BQQ589848 CAM589840:CAM589848 CKI589840:CKI589848 CUE589840:CUE589848 DEA589840:DEA589848 DNW589840:DNW589848 DXS589840:DXS589848 EHO589840:EHO589848 ERK589840:ERK589848 FBG589840:FBG589848 FLC589840:FLC589848 FUY589840:FUY589848 GEU589840:GEU589848 GOQ589840:GOQ589848 GYM589840:GYM589848 HII589840:HII589848 HSE589840:HSE589848 ICA589840:ICA589848 ILW589840:ILW589848 IVS589840:IVS589848 JFO589840:JFO589848 JPK589840:JPK589848 JZG589840:JZG589848 KJC589840:KJC589848 KSY589840:KSY589848 LCU589840:LCU589848 LMQ589840:LMQ589848 LWM589840:LWM589848 MGI589840:MGI589848 MQE589840:MQE589848 NAA589840:NAA589848 NJW589840:NJW589848 NTS589840:NTS589848 ODO589840:ODO589848 ONK589840:ONK589848 OXG589840:OXG589848 PHC589840:PHC589848 PQY589840:PQY589848 QAU589840:QAU589848 QKQ589840:QKQ589848 QUM589840:QUM589848 REI589840:REI589848 ROE589840:ROE589848 RYA589840:RYA589848 SHW589840:SHW589848 SRS589840:SRS589848 TBO589840:TBO589848 TLK589840:TLK589848 TVG589840:TVG589848 UFC589840:UFC589848 UOY589840:UOY589848 UYU589840:UYU589848 VIQ589840:VIQ589848 VSM589840:VSM589848 WCI589840:WCI589848 WME589840:WME589848 WWA589840:WWA589848 S655376:S655384 JO655376:JO655384 TK655376:TK655384 ADG655376:ADG655384 ANC655376:ANC655384 AWY655376:AWY655384 BGU655376:BGU655384 BQQ655376:BQQ655384 CAM655376:CAM655384 CKI655376:CKI655384 CUE655376:CUE655384 DEA655376:DEA655384 DNW655376:DNW655384 DXS655376:DXS655384 EHO655376:EHO655384 ERK655376:ERK655384 FBG655376:FBG655384 FLC655376:FLC655384 FUY655376:FUY655384 GEU655376:GEU655384 GOQ655376:GOQ655384 GYM655376:GYM655384 HII655376:HII655384 HSE655376:HSE655384 ICA655376:ICA655384 ILW655376:ILW655384 IVS655376:IVS655384 JFO655376:JFO655384 JPK655376:JPK655384 JZG655376:JZG655384 KJC655376:KJC655384 KSY655376:KSY655384 LCU655376:LCU655384 LMQ655376:LMQ655384 LWM655376:LWM655384 MGI655376:MGI655384 MQE655376:MQE655384 NAA655376:NAA655384 NJW655376:NJW655384 NTS655376:NTS655384 ODO655376:ODO655384 ONK655376:ONK655384 OXG655376:OXG655384 PHC655376:PHC655384 PQY655376:PQY655384 QAU655376:QAU655384 QKQ655376:QKQ655384 QUM655376:QUM655384 REI655376:REI655384 ROE655376:ROE655384 RYA655376:RYA655384 SHW655376:SHW655384 SRS655376:SRS655384 TBO655376:TBO655384 TLK655376:TLK655384 TVG655376:TVG655384 UFC655376:UFC655384 UOY655376:UOY655384 UYU655376:UYU655384 VIQ655376:VIQ655384 VSM655376:VSM655384 WCI655376:WCI655384 WME655376:WME655384 WWA655376:WWA655384 S720912:S720920 JO720912:JO720920 TK720912:TK720920 ADG720912:ADG720920 ANC720912:ANC720920 AWY720912:AWY720920 BGU720912:BGU720920 BQQ720912:BQQ720920 CAM720912:CAM720920 CKI720912:CKI720920 CUE720912:CUE720920 DEA720912:DEA720920 DNW720912:DNW720920 DXS720912:DXS720920 EHO720912:EHO720920 ERK720912:ERK720920 FBG720912:FBG720920 FLC720912:FLC720920 FUY720912:FUY720920 GEU720912:GEU720920 GOQ720912:GOQ720920 GYM720912:GYM720920 HII720912:HII720920 HSE720912:HSE720920 ICA720912:ICA720920 ILW720912:ILW720920 IVS720912:IVS720920 JFO720912:JFO720920 JPK720912:JPK720920 JZG720912:JZG720920 KJC720912:KJC720920 KSY720912:KSY720920 LCU720912:LCU720920 LMQ720912:LMQ720920 LWM720912:LWM720920 MGI720912:MGI720920 MQE720912:MQE720920 NAA720912:NAA720920 NJW720912:NJW720920 NTS720912:NTS720920 ODO720912:ODO720920 ONK720912:ONK720920 OXG720912:OXG720920 PHC720912:PHC720920 PQY720912:PQY720920 QAU720912:QAU720920 QKQ720912:QKQ720920 QUM720912:QUM720920 REI720912:REI720920 ROE720912:ROE720920 RYA720912:RYA720920 SHW720912:SHW720920 SRS720912:SRS720920 TBO720912:TBO720920 TLK720912:TLK720920 TVG720912:TVG720920 UFC720912:UFC720920 UOY720912:UOY720920 UYU720912:UYU720920 VIQ720912:VIQ720920 VSM720912:VSM720920 WCI720912:WCI720920 WME720912:WME720920 WWA720912:WWA720920 S786448:S786456 JO786448:JO786456 TK786448:TK786456 ADG786448:ADG786456 ANC786448:ANC786456 AWY786448:AWY786456 BGU786448:BGU786456 BQQ786448:BQQ786456 CAM786448:CAM786456 CKI786448:CKI786456 CUE786448:CUE786456 DEA786448:DEA786456 DNW786448:DNW786456 DXS786448:DXS786456 EHO786448:EHO786456 ERK786448:ERK786456 FBG786448:FBG786456 FLC786448:FLC786456 FUY786448:FUY786456 GEU786448:GEU786456 GOQ786448:GOQ786456 GYM786448:GYM786456 HII786448:HII786456 HSE786448:HSE786456 ICA786448:ICA786456 ILW786448:ILW786456 IVS786448:IVS786456 JFO786448:JFO786456 JPK786448:JPK786456 JZG786448:JZG786456 KJC786448:KJC786456 KSY786448:KSY786456 LCU786448:LCU786456 LMQ786448:LMQ786456 LWM786448:LWM786456 MGI786448:MGI786456 MQE786448:MQE786456 NAA786448:NAA786456 NJW786448:NJW786456 NTS786448:NTS786456 ODO786448:ODO786456 ONK786448:ONK786456 OXG786448:OXG786456 PHC786448:PHC786456 PQY786448:PQY786456 QAU786448:QAU786456 QKQ786448:QKQ786456 QUM786448:QUM786456 REI786448:REI786456 ROE786448:ROE786456 RYA786448:RYA786456 SHW786448:SHW786456 SRS786448:SRS786456 TBO786448:TBO786456 TLK786448:TLK786456 TVG786448:TVG786456 UFC786448:UFC786456 UOY786448:UOY786456 UYU786448:UYU786456 VIQ786448:VIQ786456 VSM786448:VSM786456 WCI786448:WCI786456 WME786448:WME786456 WWA786448:WWA786456 S851984:S851992 JO851984:JO851992 TK851984:TK851992 ADG851984:ADG851992 ANC851984:ANC851992 AWY851984:AWY851992 BGU851984:BGU851992 BQQ851984:BQQ851992 CAM851984:CAM851992 CKI851984:CKI851992 CUE851984:CUE851992 DEA851984:DEA851992 DNW851984:DNW851992 DXS851984:DXS851992 EHO851984:EHO851992 ERK851984:ERK851992 FBG851984:FBG851992 FLC851984:FLC851992 FUY851984:FUY851992 GEU851984:GEU851992 GOQ851984:GOQ851992 GYM851984:GYM851992 HII851984:HII851992 HSE851984:HSE851992 ICA851984:ICA851992 ILW851984:ILW851992 IVS851984:IVS851992 JFO851984:JFO851992 JPK851984:JPK851992 JZG851984:JZG851992 KJC851984:KJC851992 KSY851984:KSY851992 LCU851984:LCU851992 LMQ851984:LMQ851992 LWM851984:LWM851992 MGI851984:MGI851992 MQE851984:MQE851992 NAA851984:NAA851992 NJW851984:NJW851992 NTS851984:NTS851992 ODO851984:ODO851992 ONK851984:ONK851992 OXG851984:OXG851992 PHC851984:PHC851992 PQY851984:PQY851992 QAU851984:QAU851992 QKQ851984:QKQ851992 QUM851984:QUM851992 REI851984:REI851992 ROE851984:ROE851992 RYA851984:RYA851992 SHW851984:SHW851992 SRS851984:SRS851992 TBO851984:TBO851992 TLK851984:TLK851992 TVG851984:TVG851992 UFC851984:UFC851992 UOY851984:UOY851992 UYU851984:UYU851992 VIQ851984:VIQ851992 VSM851984:VSM851992 WCI851984:WCI851992 WME851984:WME851992 WWA851984:WWA851992 S917520:S917528 JO917520:JO917528 TK917520:TK917528 ADG917520:ADG917528 ANC917520:ANC917528 AWY917520:AWY917528 BGU917520:BGU917528 BQQ917520:BQQ917528 CAM917520:CAM917528 CKI917520:CKI917528 CUE917520:CUE917528 DEA917520:DEA917528 DNW917520:DNW917528 DXS917520:DXS917528 EHO917520:EHO917528 ERK917520:ERK917528 FBG917520:FBG917528 FLC917520:FLC917528 FUY917520:FUY917528 GEU917520:GEU917528 GOQ917520:GOQ917528 GYM917520:GYM917528 HII917520:HII917528 HSE917520:HSE917528 ICA917520:ICA917528 ILW917520:ILW917528 IVS917520:IVS917528 JFO917520:JFO917528 JPK917520:JPK917528 JZG917520:JZG917528 KJC917520:KJC917528 KSY917520:KSY917528 LCU917520:LCU917528 LMQ917520:LMQ917528 LWM917520:LWM917528 MGI917520:MGI917528 MQE917520:MQE917528 NAA917520:NAA917528 NJW917520:NJW917528 NTS917520:NTS917528 ODO917520:ODO917528 ONK917520:ONK917528 OXG917520:OXG917528 PHC917520:PHC917528 PQY917520:PQY917528 QAU917520:QAU917528 QKQ917520:QKQ917528 QUM917520:QUM917528 REI917520:REI917528 ROE917520:ROE917528 RYA917520:RYA917528 SHW917520:SHW917528 SRS917520:SRS917528 TBO917520:TBO917528 TLK917520:TLK917528 TVG917520:TVG917528 UFC917520:UFC917528 UOY917520:UOY917528 UYU917520:UYU917528 VIQ917520:VIQ917528 VSM917520:VSM917528 WCI917520:WCI917528 WME917520:WME917528 WWA917520:WWA917528 S983056:S983064 JO983056:JO983064 TK983056:TK983064 ADG983056:ADG983064 ANC983056:ANC983064 AWY983056:AWY983064 BGU983056:BGU983064 BQQ983056:BQQ983064 CAM983056:CAM983064 CKI983056:CKI983064 CUE983056:CUE983064 DEA983056:DEA983064 DNW983056:DNW983064 DXS983056:DXS983064 EHO983056:EHO983064 ERK983056:ERK983064 FBG983056:FBG983064 FLC983056:FLC983064 FUY983056:FUY983064 GEU983056:GEU983064 GOQ983056:GOQ983064 GYM983056:GYM983064 HII983056:HII983064 HSE983056:HSE983064 ICA983056:ICA983064 ILW983056:ILW983064 IVS983056:IVS983064 JFO983056:JFO983064 JPK983056:JPK983064 JZG983056:JZG983064 KJC983056:KJC983064 KSY983056:KSY983064 LCU983056:LCU983064 LMQ983056:LMQ983064 LWM983056:LWM983064 MGI983056:MGI983064 MQE983056:MQE983064 NAA983056:NAA983064 NJW983056:NJW983064 NTS983056:NTS983064 ODO983056:ODO983064 ONK983056:ONK983064 OXG983056:OXG983064 PHC983056:PHC983064 PQY983056:PQY983064 QAU983056:QAU983064 QKQ983056:QKQ983064 QUM983056:QUM983064 REI983056:REI983064 ROE983056:ROE983064 RYA983056:RYA983064 SHW983056:SHW983064 SRS983056:SRS983064 TBO983056:TBO983064 TLK983056:TLK983064 TVG983056:TVG983064 UFC983056:UFC983064 UOY983056:UOY983064 UYU983056:UYU983064 VIQ983056:VIQ983064 VSM983056:VSM983064 WCI983056:WCI983064 WME983056:WME983064 WWA983056:WWA983064 S26:S49 JO26:JO49 TK26:TK49 ADG26:ADG49 ANC26:ANC49 AWY26:AWY49 BGU26:BGU49 BQQ26:BQQ49 CAM26:CAM49 CKI26:CKI49 CUE26:CUE49 DEA26:DEA49 DNW26:DNW49 DXS26:DXS49 EHO26:EHO49 ERK26:ERK49 FBG26:FBG49 FLC26:FLC49 FUY26:FUY49 GEU26:GEU49 GOQ26:GOQ49 GYM26:GYM49 HII26:HII49 HSE26:HSE49 ICA26:ICA49 ILW26:ILW49 IVS26:IVS49 JFO26:JFO49 JPK26:JPK49 JZG26:JZG49 KJC26:KJC49 KSY26:KSY49 LCU26:LCU49 LMQ26:LMQ49 LWM26:LWM49 MGI26:MGI49 MQE26:MQE49 NAA26:NAA49 NJW26:NJW49 NTS26:NTS49 ODO26:ODO49 ONK26:ONK49 OXG26:OXG49 PHC26:PHC49 PQY26:PQY49 QAU26:QAU49 QKQ26:QKQ49 QUM26:QUM49 REI26:REI49 ROE26:ROE49 RYA26:RYA49 SHW26:SHW49 SRS26:SRS49 TBO26:TBO49 TLK26:TLK49 TVG26:TVG49 UFC26:UFC49 UOY26:UOY49 UYU26:UYU49 VIQ26:VIQ49 VSM26:VSM49 WCI26:WCI49 WME26:WME49 WWA26:WWA49 S65562:S65585 JO65562:JO65585 TK65562:TK65585 ADG65562:ADG65585 ANC65562:ANC65585 AWY65562:AWY65585 BGU65562:BGU65585 BQQ65562:BQQ65585 CAM65562:CAM65585 CKI65562:CKI65585 CUE65562:CUE65585 DEA65562:DEA65585 DNW65562:DNW65585 DXS65562:DXS65585 EHO65562:EHO65585 ERK65562:ERK65585 FBG65562:FBG65585 FLC65562:FLC65585 FUY65562:FUY65585 GEU65562:GEU65585 GOQ65562:GOQ65585 GYM65562:GYM65585 HII65562:HII65585 HSE65562:HSE65585 ICA65562:ICA65585 ILW65562:ILW65585 IVS65562:IVS65585 JFO65562:JFO65585 JPK65562:JPK65585 JZG65562:JZG65585 KJC65562:KJC65585 KSY65562:KSY65585 LCU65562:LCU65585 LMQ65562:LMQ65585 LWM65562:LWM65585 MGI65562:MGI65585 MQE65562:MQE65585 NAA65562:NAA65585 NJW65562:NJW65585 NTS65562:NTS65585 ODO65562:ODO65585 ONK65562:ONK65585 OXG65562:OXG65585 PHC65562:PHC65585 PQY65562:PQY65585 QAU65562:QAU65585 QKQ65562:QKQ65585 QUM65562:QUM65585 REI65562:REI65585 ROE65562:ROE65585 RYA65562:RYA65585 SHW65562:SHW65585 SRS65562:SRS65585 TBO65562:TBO65585 TLK65562:TLK65585 TVG65562:TVG65585 UFC65562:UFC65585 UOY65562:UOY65585 UYU65562:UYU65585 VIQ65562:VIQ65585 VSM65562:VSM65585 WCI65562:WCI65585 WME65562:WME65585 WWA65562:WWA65585 S131098:S131121 JO131098:JO131121 TK131098:TK131121 ADG131098:ADG131121 ANC131098:ANC131121 AWY131098:AWY131121 BGU131098:BGU131121 BQQ131098:BQQ131121 CAM131098:CAM131121 CKI131098:CKI131121 CUE131098:CUE131121 DEA131098:DEA131121 DNW131098:DNW131121 DXS131098:DXS131121 EHO131098:EHO131121 ERK131098:ERK131121 FBG131098:FBG131121 FLC131098:FLC131121 FUY131098:FUY131121 GEU131098:GEU131121 GOQ131098:GOQ131121 GYM131098:GYM131121 HII131098:HII131121 HSE131098:HSE131121 ICA131098:ICA131121 ILW131098:ILW131121 IVS131098:IVS131121 JFO131098:JFO131121 JPK131098:JPK131121 JZG131098:JZG131121 KJC131098:KJC131121 KSY131098:KSY131121 LCU131098:LCU131121 LMQ131098:LMQ131121 LWM131098:LWM131121 MGI131098:MGI131121 MQE131098:MQE131121 NAA131098:NAA131121 NJW131098:NJW131121 NTS131098:NTS131121 ODO131098:ODO131121 ONK131098:ONK131121 OXG131098:OXG131121 PHC131098:PHC131121 PQY131098:PQY131121 QAU131098:QAU131121 QKQ131098:QKQ131121 QUM131098:QUM131121 REI131098:REI131121 ROE131098:ROE131121 RYA131098:RYA131121 SHW131098:SHW131121 SRS131098:SRS131121 TBO131098:TBO131121 TLK131098:TLK131121 TVG131098:TVG131121 UFC131098:UFC131121 UOY131098:UOY131121 UYU131098:UYU131121 VIQ131098:VIQ131121 VSM131098:VSM131121 WCI131098:WCI131121 WME131098:WME131121 WWA131098:WWA131121 S196634:S196657 JO196634:JO196657 TK196634:TK196657 ADG196634:ADG196657 ANC196634:ANC196657 AWY196634:AWY196657 BGU196634:BGU196657 BQQ196634:BQQ196657 CAM196634:CAM196657 CKI196634:CKI196657 CUE196634:CUE196657 DEA196634:DEA196657 DNW196634:DNW196657 DXS196634:DXS196657 EHO196634:EHO196657 ERK196634:ERK196657 FBG196634:FBG196657 FLC196634:FLC196657 FUY196634:FUY196657 GEU196634:GEU196657 GOQ196634:GOQ196657 GYM196634:GYM196657 HII196634:HII196657 HSE196634:HSE196657 ICA196634:ICA196657 ILW196634:ILW196657 IVS196634:IVS196657 JFO196634:JFO196657 JPK196634:JPK196657 JZG196634:JZG196657 KJC196634:KJC196657 KSY196634:KSY196657 LCU196634:LCU196657 LMQ196634:LMQ196657 LWM196634:LWM196657 MGI196634:MGI196657 MQE196634:MQE196657 NAA196634:NAA196657 NJW196634:NJW196657 NTS196634:NTS196657 ODO196634:ODO196657 ONK196634:ONK196657 OXG196634:OXG196657 PHC196634:PHC196657 PQY196634:PQY196657 QAU196634:QAU196657 QKQ196634:QKQ196657 QUM196634:QUM196657 REI196634:REI196657 ROE196634:ROE196657 RYA196634:RYA196657 SHW196634:SHW196657 SRS196634:SRS196657 TBO196634:TBO196657 TLK196634:TLK196657 TVG196634:TVG196657 UFC196634:UFC196657 UOY196634:UOY196657 UYU196634:UYU196657 VIQ196634:VIQ196657 VSM196634:VSM196657 WCI196634:WCI196657 WME196634:WME196657 WWA196634:WWA196657 S262170:S262193 JO262170:JO262193 TK262170:TK262193 ADG262170:ADG262193 ANC262170:ANC262193 AWY262170:AWY262193 BGU262170:BGU262193 BQQ262170:BQQ262193 CAM262170:CAM262193 CKI262170:CKI262193 CUE262170:CUE262193 DEA262170:DEA262193 DNW262170:DNW262193 DXS262170:DXS262193 EHO262170:EHO262193 ERK262170:ERK262193 FBG262170:FBG262193 FLC262170:FLC262193 FUY262170:FUY262193 GEU262170:GEU262193 GOQ262170:GOQ262193 GYM262170:GYM262193 HII262170:HII262193 HSE262170:HSE262193 ICA262170:ICA262193 ILW262170:ILW262193 IVS262170:IVS262193 JFO262170:JFO262193 JPK262170:JPK262193 JZG262170:JZG262193 KJC262170:KJC262193 KSY262170:KSY262193 LCU262170:LCU262193 LMQ262170:LMQ262193 LWM262170:LWM262193 MGI262170:MGI262193 MQE262170:MQE262193 NAA262170:NAA262193 NJW262170:NJW262193 NTS262170:NTS262193 ODO262170:ODO262193 ONK262170:ONK262193 OXG262170:OXG262193 PHC262170:PHC262193 PQY262170:PQY262193 QAU262170:QAU262193 QKQ262170:QKQ262193 QUM262170:QUM262193 REI262170:REI262193 ROE262170:ROE262193 RYA262170:RYA262193 SHW262170:SHW262193 SRS262170:SRS262193 TBO262170:TBO262193 TLK262170:TLK262193 TVG262170:TVG262193 UFC262170:UFC262193 UOY262170:UOY262193 UYU262170:UYU262193 VIQ262170:VIQ262193 VSM262170:VSM262193 WCI262170:WCI262193 WME262170:WME262193 WWA262170:WWA262193 S327706:S327729 JO327706:JO327729 TK327706:TK327729 ADG327706:ADG327729 ANC327706:ANC327729 AWY327706:AWY327729 BGU327706:BGU327729 BQQ327706:BQQ327729 CAM327706:CAM327729 CKI327706:CKI327729 CUE327706:CUE327729 DEA327706:DEA327729 DNW327706:DNW327729 DXS327706:DXS327729 EHO327706:EHO327729 ERK327706:ERK327729 FBG327706:FBG327729 FLC327706:FLC327729 FUY327706:FUY327729 GEU327706:GEU327729 GOQ327706:GOQ327729 GYM327706:GYM327729 HII327706:HII327729 HSE327706:HSE327729 ICA327706:ICA327729 ILW327706:ILW327729 IVS327706:IVS327729 JFO327706:JFO327729 JPK327706:JPK327729 JZG327706:JZG327729 KJC327706:KJC327729 KSY327706:KSY327729 LCU327706:LCU327729 LMQ327706:LMQ327729 LWM327706:LWM327729 MGI327706:MGI327729 MQE327706:MQE327729 NAA327706:NAA327729 NJW327706:NJW327729 NTS327706:NTS327729 ODO327706:ODO327729 ONK327706:ONK327729 OXG327706:OXG327729 PHC327706:PHC327729 PQY327706:PQY327729 QAU327706:QAU327729 QKQ327706:QKQ327729 QUM327706:QUM327729 REI327706:REI327729 ROE327706:ROE327729 RYA327706:RYA327729 SHW327706:SHW327729 SRS327706:SRS327729 TBO327706:TBO327729 TLK327706:TLK327729 TVG327706:TVG327729 UFC327706:UFC327729 UOY327706:UOY327729 UYU327706:UYU327729 VIQ327706:VIQ327729 VSM327706:VSM327729 WCI327706:WCI327729 WME327706:WME327729 WWA327706:WWA327729 S393242:S393265 JO393242:JO393265 TK393242:TK393265 ADG393242:ADG393265 ANC393242:ANC393265 AWY393242:AWY393265 BGU393242:BGU393265 BQQ393242:BQQ393265 CAM393242:CAM393265 CKI393242:CKI393265 CUE393242:CUE393265 DEA393242:DEA393265 DNW393242:DNW393265 DXS393242:DXS393265 EHO393242:EHO393265 ERK393242:ERK393265 FBG393242:FBG393265 FLC393242:FLC393265 FUY393242:FUY393265 GEU393242:GEU393265 GOQ393242:GOQ393265 GYM393242:GYM393265 HII393242:HII393265 HSE393242:HSE393265 ICA393242:ICA393265 ILW393242:ILW393265 IVS393242:IVS393265 JFO393242:JFO393265 JPK393242:JPK393265 JZG393242:JZG393265 KJC393242:KJC393265 KSY393242:KSY393265 LCU393242:LCU393265 LMQ393242:LMQ393265 LWM393242:LWM393265 MGI393242:MGI393265 MQE393242:MQE393265 NAA393242:NAA393265 NJW393242:NJW393265 NTS393242:NTS393265 ODO393242:ODO393265 ONK393242:ONK393265 OXG393242:OXG393265 PHC393242:PHC393265 PQY393242:PQY393265 QAU393242:QAU393265 QKQ393242:QKQ393265 QUM393242:QUM393265 REI393242:REI393265 ROE393242:ROE393265 RYA393242:RYA393265 SHW393242:SHW393265 SRS393242:SRS393265 TBO393242:TBO393265 TLK393242:TLK393265 TVG393242:TVG393265 UFC393242:UFC393265 UOY393242:UOY393265 UYU393242:UYU393265 VIQ393242:VIQ393265 VSM393242:VSM393265 WCI393242:WCI393265 WME393242:WME393265 WWA393242:WWA393265 S458778:S458801 JO458778:JO458801 TK458778:TK458801 ADG458778:ADG458801 ANC458778:ANC458801 AWY458778:AWY458801 BGU458778:BGU458801 BQQ458778:BQQ458801 CAM458778:CAM458801 CKI458778:CKI458801 CUE458778:CUE458801 DEA458778:DEA458801 DNW458778:DNW458801 DXS458778:DXS458801 EHO458778:EHO458801 ERK458778:ERK458801 FBG458778:FBG458801 FLC458778:FLC458801 FUY458778:FUY458801 GEU458778:GEU458801 GOQ458778:GOQ458801 GYM458778:GYM458801 HII458778:HII458801 HSE458778:HSE458801 ICA458778:ICA458801 ILW458778:ILW458801 IVS458778:IVS458801 JFO458778:JFO458801 JPK458778:JPK458801 JZG458778:JZG458801 KJC458778:KJC458801 KSY458778:KSY458801 LCU458778:LCU458801 LMQ458778:LMQ458801 LWM458778:LWM458801 MGI458778:MGI458801 MQE458778:MQE458801 NAA458778:NAA458801 NJW458778:NJW458801 NTS458778:NTS458801 ODO458778:ODO458801 ONK458778:ONK458801 OXG458778:OXG458801 PHC458778:PHC458801 PQY458778:PQY458801 QAU458778:QAU458801 QKQ458778:QKQ458801 QUM458778:QUM458801 REI458778:REI458801 ROE458778:ROE458801 RYA458778:RYA458801 SHW458778:SHW458801 SRS458778:SRS458801 TBO458778:TBO458801 TLK458778:TLK458801 TVG458778:TVG458801 UFC458778:UFC458801 UOY458778:UOY458801 UYU458778:UYU458801 VIQ458778:VIQ458801 VSM458778:VSM458801 WCI458778:WCI458801 WME458778:WME458801 WWA458778:WWA458801 S524314:S524337 JO524314:JO524337 TK524314:TK524337 ADG524314:ADG524337 ANC524314:ANC524337 AWY524314:AWY524337 BGU524314:BGU524337 BQQ524314:BQQ524337 CAM524314:CAM524337 CKI524314:CKI524337 CUE524314:CUE524337 DEA524314:DEA524337 DNW524314:DNW524337 DXS524314:DXS524337 EHO524314:EHO524337 ERK524314:ERK524337 FBG524314:FBG524337 FLC524314:FLC524337 FUY524314:FUY524337 GEU524314:GEU524337 GOQ524314:GOQ524337 GYM524314:GYM524337 HII524314:HII524337 HSE524314:HSE524337 ICA524314:ICA524337 ILW524314:ILW524337 IVS524314:IVS524337 JFO524314:JFO524337 JPK524314:JPK524337 JZG524314:JZG524337 KJC524314:KJC524337 KSY524314:KSY524337 LCU524314:LCU524337 LMQ524314:LMQ524337 LWM524314:LWM524337 MGI524314:MGI524337 MQE524314:MQE524337 NAA524314:NAA524337 NJW524314:NJW524337 NTS524314:NTS524337 ODO524314:ODO524337 ONK524314:ONK524337 OXG524314:OXG524337 PHC524314:PHC524337 PQY524314:PQY524337 QAU524314:QAU524337 QKQ524314:QKQ524337 QUM524314:QUM524337 REI524314:REI524337 ROE524314:ROE524337 RYA524314:RYA524337 SHW524314:SHW524337 SRS524314:SRS524337 TBO524314:TBO524337 TLK524314:TLK524337 TVG524314:TVG524337 UFC524314:UFC524337 UOY524314:UOY524337 UYU524314:UYU524337 VIQ524314:VIQ524337 VSM524314:VSM524337 WCI524314:WCI524337 WME524314:WME524337 WWA524314:WWA524337 S589850:S589873 JO589850:JO589873 TK589850:TK589873 ADG589850:ADG589873 ANC589850:ANC589873 AWY589850:AWY589873 BGU589850:BGU589873 BQQ589850:BQQ589873 CAM589850:CAM589873 CKI589850:CKI589873 CUE589850:CUE589873 DEA589850:DEA589873 DNW589850:DNW589873 DXS589850:DXS589873 EHO589850:EHO589873 ERK589850:ERK589873 FBG589850:FBG589873 FLC589850:FLC589873 FUY589850:FUY589873 GEU589850:GEU589873 GOQ589850:GOQ589873 GYM589850:GYM589873 HII589850:HII589873 HSE589850:HSE589873 ICA589850:ICA589873 ILW589850:ILW589873 IVS589850:IVS589873 JFO589850:JFO589873 JPK589850:JPK589873 JZG589850:JZG589873 KJC589850:KJC589873 KSY589850:KSY589873 LCU589850:LCU589873 LMQ589850:LMQ589873 LWM589850:LWM589873 MGI589850:MGI589873 MQE589850:MQE589873 NAA589850:NAA589873 NJW589850:NJW589873 NTS589850:NTS589873 ODO589850:ODO589873 ONK589850:ONK589873 OXG589850:OXG589873 PHC589850:PHC589873 PQY589850:PQY589873 QAU589850:QAU589873 QKQ589850:QKQ589873 QUM589850:QUM589873 REI589850:REI589873 ROE589850:ROE589873 RYA589850:RYA589873 SHW589850:SHW589873 SRS589850:SRS589873 TBO589850:TBO589873 TLK589850:TLK589873 TVG589850:TVG589873 UFC589850:UFC589873 UOY589850:UOY589873 UYU589850:UYU589873 VIQ589850:VIQ589873 VSM589850:VSM589873 WCI589850:WCI589873 WME589850:WME589873 WWA589850:WWA589873 S655386:S655409 JO655386:JO655409 TK655386:TK655409 ADG655386:ADG655409 ANC655386:ANC655409 AWY655386:AWY655409 BGU655386:BGU655409 BQQ655386:BQQ655409 CAM655386:CAM655409 CKI655386:CKI655409 CUE655386:CUE655409 DEA655386:DEA655409 DNW655386:DNW655409 DXS655386:DXS655409 EHO655386:EHO655409 ERK655386:ERK655409 FBG655386:FBG655409 FLC655386:FLC655409 FUY655386:FUY655409 GEU655386:GEU655409 GOQ655386:GOQ655409 GYM655386:GYM655409 HII655386:HII655409 HSE655386:HSE655409 ICA655386:ICA655409 ILW655386:ILW655409 IVS655386:IVS655409 JFO655386:JFO655409 JPK655386:JPK655409 JZG655386:JZG655409 KJC655386:KJC655409 KSY655386:KSY655409 LCU655386:LCU655409 LMQ655386:LMQ655409 LWM655386:LWM655409 MGI655386:MGI655409 MQE655386:MQE655409 NAA655386:NAA655409 NJW655386:NJW655409 NTS655386:NTS655409 ODO655386:ODO655409 ONK655386:ONK655409 OXG655386:OXG655409 PHC655386:PHC655409 PQY655386:PQY655409 QAU655386:QAU655409 QKQ655386:QKQ655409 QUM655386:QUM655409 REI655386:REI655409 ROE655386:ROE655409 RYA655386:RYA655409 SHW655386:SHW655409 SRS655386:SRS655409 TBO655386:TBO655409 TLK655386:TLK655409 TVG655386:TVG655409 UFC655386:UFC655409 UOY655386:UOY655409 UYU655386:UYU655409 VIQ655386:VIQ655409 VSM655386:VSM655409 WCI655386:WCI655409 WME655386:WME655409 WWA655386:WWA655409 S720922:S720945 JO720922:JO720945 TK720922:TK720945 ADG720922:ADG720945 ANC720922:ANC720945 AWY720922:AWY720945 BGU720922:BGU720945 BQQ720922:BQQ720945 CAM720922:CAM720945 CKI720922:CKI720945 CUE720922:CUE720945 DEA720922:DEA720945 DNW720922:DNW720945 DXS720922:DXS720945 EHO720922:EHO720945 ERK720922:ERK720945 FBG720922:FBG720945 FLC720922:FLC720945 FUY720922:FUY720945 GEU720922:GEU720945 GOQ720922:GOQ720945 GYM720922:GYM720945 HII720922:HII720945 HSE720922:HSE720945 ICA720922:ICA720945 ILW720922:ILW720945 IVS720922:IVS720945 JFO720922:JFO720945 JPK720922:JPK720945 JZG720922:JZG720945 KJC720922:KJC720945 KSY720922:KSY720945 LCU720922:LCU720945 LMQ720922:LMQ720945 LWM720922:LWM720945 MGI720922:MGI720945 MQE720922:MQE720945 NAA720922:NAA720945 NJW720922:NJW720945 NTS720922:NTS720945 ODO720922:ODO720945 ONK720922:ONK720945 OXG720922:OXG720945 PHC720922:PHC720945 PQY720922:PQY720945 QAU720922:QAU720945 QKQ720922:QKQ720945 QUM720922:QUM720945 REI720922:REI720945 ROE720922:ROE720945 RYA720922:RYA720945 SHW720922:SHW720945 SRS720922:SRS720945 TBO720922:TBO720945 TLK720922:TLK720945 TVG720922:TVG720945 UFC720922:UFC720945 UOY720922:UOY720945 UYU720922:UYU720945 VIQ720922:VIQ720945 VSM720922:VSM720945 WCI720922:WCI720945 WME720922:WME720945 WWA720922:WWA720945 S786458:S786481 JO786458:JO786481 TK786458:TK786481 ADG786458:ADG786481 ANC786458:ANC786481 AWY786458:AWY786481 BGU786458:BGU786481 BQQ786458:BQQ786481 CAM786458:CAM786481 CKI786458:CKI786481 CUE786458:CUE786481 DEA786458:DEA786481 DNW786458:DNW786481 DXS786458:DXS786481 EHO786458:EHO786481 ERK786458:ERK786481 FBG786458:FBG786481 FLC786458:FLC786481 FUY786458:FUY786481 GEU786458:GEU786481 GOQ786458:GOQ786481 GYM786458:GYM786481 HII786458:HII786481 HSE786458:HSE786481 ICA786458:ICA786481 ILW786458:ILW786481 IVS786458:IVS786481 JFO786458:JFO786481 JPK786458:JPK786481 JZG786458:JZG786481 KJC786458:KJC786481 KSY786458:KSY786481 LCU786458:LCU786481 LMQ786458:LMQ786481 LWM786458:LWM786481 MGI786458:MGI786481 MQE786458:MQE786481 NAA786458:NAA786481 NJW786458:NJW786481 NTS786458:NTS786481 ODO786458:ODO786481 ONK786458:ONK786481 OXG786458:OXG786481 PHC786458:PHC786481 PQY786458:PQY786481 QAU786458:QAU786481 QKQ786458:QKQ786481 QUM786458:QUM786481 REI786458:REI786481 ROE786458:ROE786481 RYA786458:RYA786481 SHW786458:SHW786481 SRS786458:SRS786481 TBO786458:TBO786481 TLK786458:TLK786481 TVG786458:TVG786481 UFC786458:UFC786481 UOY786458:UOY786481 UYU786458:UYU786481 VIQ786458:VIQ786481 VSM786458:VSM786481 WCI786458:WCI786481 WME786458:WME786481 WWA786458:WWA786481 S851994:S852017 JO851994:JO852017 TK851994:TK852017 ADG851994:ADG852017 ANC851994:ANC852017 AWY851994:AWY852017 BGU851994:BGU852017 BQQ851994:BQQ852017 CAM851994:CAM852017 CKI851994:CKI852017 CUE851994:CUE852017 DEA851994:DEA852017 DNW851994:DNW852017 DXS851994:DXS852017 EHO851994:EHO852017 ERK851994:ERK852017 FBG851994:FBG852017 FLC851994:FLC852017 FUY851994:FUY852017 GEU851994:GEU852017 GOQ851994:GOQ852017 GYM851994:GYM852017 HII851994:HII852017 HSE851994:HSE852017 ICA851994:ICA852017 ILW851994:ILW852017 IVS851994:IVS852017 JFO851994:JFO852017 JPK851994:JPK852017 JZG851994:JZG852017 KJC851994:KJC852017 KSY851994:KSY852017 LCU851994:LCU852017 LMQ851994:LMQ852017 LWM851994:LWM852017 MGI851994:MGI852017 MQE851994:MQE852017 NAA851994:NAA852017 NJW851994:NJW852017 NTS851994:NTS852017 ODO851994:ODO852017 ONK851994:ONK852017 OXG851994:OXG852017 PHC851994:PHC852017 PQY851994:PQY852017 QAU851994:QAU852017 QKQ851994:QKQ852017 QUM851994:QUM852017 REI851994:REI852017 ROE851994:ROE852017 RYA851994:RYA852017 SHW851994:SHW852017 SRS851994:SRS852017 TBO851994:TBO852017 TLK851994:TLK852017 TVG851994:TVG852017 UFC851994:UFC852017 UOY851994:UOY852017 UYU851994:UYU852017 VIQ851994:VIQ852017 VSM851994:VSM852017 WCI851994:WCI852017 WME851994:WME852017 WWA851994:WWA852017 S917530:S917553 JO917530:JO917553 TK917530:TK917553 ADG917530:ADG917553 ANC917530:ANC917553 AWY917530:AWY917553 BGU917530:BGU917553 BQQ917530:BQQ917553 CAM917530:CAM917553 CKI917530:CKI917553 CUE917530:CUE917553 DEA917530:DEA917553 DNW917530:DNW917553 DXS917530:DXS917553 EHO917530:EHO917553 ERK917530:ERK917553 FBG917530:FBG917553 FLC917530:FLC917553 FUY917530:FUY917553 GEU917530:GEU917553 GOQ917530:GOQ917553 GYM917530:GYM917553 HII917530:HII917553 HSE917530:HSE917553 ICA917530:ICA917553 ILW917530:ILW917553 IVS917530:IVS917553 JFO917530:JFO917553 JPK917530:JPK917553 JZG917530:JZG917553 KJC917530:KJC917553 KSY917530:KSY917553 LCU917530:LCU917553 LMQ917530:LMQ917553 LWM917530:LWM917553 MGI917530:MGI917553 MQE917530:MQE917553 NAA917530:NAA917553 NJW917530:NJW917553 NTS917530:NTS917553 ODO917530:ODO917553 ONK917530:ONK917553 OXG917530:OXG917553 PHC917530:PHC917553 PQY917530:PQY917553 QAU917530:QAU917553 QKQ917530:QKQ917553 QUM917530:QUM917553 REI917530:REI917553 ROE917530:ROE917553 RYA917530:RYA917553 SHW917530:SHW917553 SRS917530:SRS917553 TBO917530:TBO917553 TLK917530:TLK917553 TVG917530:TVG917553 UFC917530:UFC917553 UOY917530:UOY917553 UYU917530:UYU917553 VIQ917530:VIQ917553 VSM917530:VSM917553 WCI917530:WCI917553 WME917530:WME917553 WWA917530:WWA917553 S983066:S983089 JO983066:JO983089 TK983066:TK983089 ADG983066:ADG983089 ANC983066:ANC983089 AWY983066:AWY983089 BGU983066:BGU983089 BQQ983066:BQQ983089 CAM983066:CAM983089 CKI983066:CKI983089 CUE983066:CUE983089 DEA983066:DEA983089 DNW983066:DNW983089 DXS983066:DXS983089 EHO983066:EHO983089 ERK983066:ERK983089 FBG983066:FBG983089 FLC983066:FLC983089 FUY983066:FUY983089 GEU983066:GEU983089 GOQ983066:GOQ983089 GYM983066:GYM983089 HII983066:HII983089 HSE983066:HSE983089 ICA983066:ICA983089 ILW983066:ILW983089 IVS983066:IVS983089 JFO983066:JFO983089 JPK983066:JPK983089 JZG983066:JZG983089 KJC983066:KJC983089 KSY983066:KSY983089 LCU983066:LCU983089 LMQ983066:LMQ983089 LWM983066:LWM983089 MGI983066:MGI983089 MQE983066:MQE983089 NAA983066:NAA983089 NJW983066:NJW983089 NTS983066:NTS983089 ODO983066:ODO983089 ONK983066:ONK983089 OXG983066:OXG983089 PHC983066:PHC983089 PQY983066:PQY983089 QAU983066:QAU983089 QKQ983066:QKQ983089 QUM983066:QUM983089 REI983066:REI983089 ROE983066:ROE983089 RYA983066:RYA983089 SHW983066:SHW983089 SRS983066:SRS983089 TBO983066:TBO983089 TLK983066:TLK983089 TVG983066:TVG983089 UFC983066:UFC983089 UOY983066:UOY983089 UYU983066:UYU983089 VIQ983066:VIQ983089 VSM983066:VSM983089 WCI983066:WCI983089 WME983066:WME983089 WWA983066:WWA983089">
      <formula1>-9.99999999999999E+23</formula1>
      <formula2>9.99999999999999E+23</formula2>
    </dataValidation>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Q52"/>
  <sheetViews>
    <sheetView tabSelected="1" topLeftCell="A13" workbookViewId="0">
      <selection activeCell="C24" sqref="C24:C25"/>
    </sheetView>
  </sheetViews>
  <sheetFormatPr defaultRowHeight="11.25"/>
  <cols>
    <col min="1" max="1" width="32.28515625" style="1" customWidth="1"/>
    <col min="2" max="2" width="9.140625" style="1"/>
    <col min="3" max="3" width="15" style="1" customWidth="1"/>
    <col min="4" max="4" width="13.140625" style="1" customWidth="1"/>
    <col min="5" max="5" width="14" style="1" customWidth="1"/>
    <col min="6" max="6" width="16.5703125" style="1" customWidth="1"/>
    <col min="7" max="7" width="16.28515625" style="1" customWidth="1"/>
    <col min="8" max="8" width="19.140625" style="1" customWidth="1"/>
    <col min="9" max="9" width="13.7109375" style="1" customWidth="1"/>
    <col min="10" max="10" width="13.28515625" style="1" customWidth="1"/>
    <col min="11" max="11" width="9.140625" style="1"/>
    <col min="12" max="12" width="13" style="1" customWidth="1"/>
    <col min="13" max="13" width="11.85546875" style="1" customWidth="1"/>
    <col min="14" max="15" width="9.140625" style="1"/>
    <col min="16" max="16" width="16" style="1" customWidth="1"/>
    <col min="17" max="16384" width="9.140625" style="1"/>
  </cols>
  <sheetData>
    <row r="1" spans="1:17" ht="22.5" customHeight="1">
      <c r="A1" s="4" t="s">
        <v>37</v>
      </c>
      <c r="B1" s="6"/>
      <c r="C1" s="6"/>
      <c r="D1" s="6"/>
      <c r="E1" s="6"/>
      <c r="F1" s="7"/>
      <c r="G1" s="7"/>
      <c r="H1" s="7"/>
      <c r="I1" s="7"/>
      <c r="J1" s="7"/>
      <c r="K1" s="7"/>
      <c r="L1" s="7"/>
      <c r="M1" s="7"/>
      <c r="N1" s="7"/>
      <c r="O1" s="7"/>
      <c r="P1" s="7"/>
    </row>
    <row r="2" spans="1:17" ht="12" customHeight="1">
      <c r="A2" s="40" t="s">
        <v>38</v>
      </c>
      <c r="B2" s="3"/>
      <c r="C2" s="3"/>
      <c r="D2" s="3"/>
      <c r="E2" s="3"/>
    </row>
    <row r="3" spans="1:17" ht="20.25" customHeight="1">
      <c r="A3" s="11" t="str">
        <f>IF(org="","Не определено",org)</f>
        <v>МП "Салехардэнерго"</v>
      </c>
      <c r="B3" s="3"/>
      <c r="C3" s="3"/>
      <c r="D3" s="3"/>
      <c r="E3" s="3"/>
    </row>
    <row r="4" spans="1:17" ht="11.25" customHeight="1">
      <c r="A4" s="89"/>
      <c r="B4" s="89"/>
      <c r="C4" s="89"/>
      <c r="D4" s="89"/>
      <c r="E4" s="89"/>
      <c r="F4" s="95"/>
      <c r="G4" s="95"/>
      <c r="H4" s="95"/>
      <c r="I4" s="3"/>
      <c r="J4" s="3"/>
      <c r="K4" s="3"/>
      <c r="L4" s="3"/>
      <c r="M4" s="3"/>
      <c r="N4" s="3"/>
      <c r="O4" s="3"/>
      <c r="P4" s="3"/>
      <c r="Q4" s="41" t="s">
        <v>1</v>
      </c>
    </row>
    <row r="5" spans="1:17" ht="58.5" customHeight="1">
      <c r="A5" s="81" t="s">
        <v>2</v>
      </c>
      <c r="B5" s="81" t="s">
        <v>3</v>
      </c>
      <c r="C5" s="91" t="s">
        <v>39</v>
      </c>
      <c r="D5" s="91" t="s">
        <v>40</v>
      </c>
      <c r="E5" s="91" t="s">
        <v>41</v>
      </c>
      <c r="F5" s="91" t="s">
        <v>42</v>
      </c>
      <c r="G5" s="91" t="s">
        <v>43</v>
      </c>
      <c r="H5" s="92" t="s">
        <v>44</v>
      </c>
      <c r="I5" s="90" t="s">
        <v>45</v>
      </c>
      <c r="J5" s="91"/>
      <c r="K5" s="92"/>
      <c r="L5" s="90" t="s">
        <v>46</v>
      </c>
      <c r="M5" s="91"/>
      <c r="N5" s="92"/>
      <c r="O5" s="93" t="s">
        <v>47</v>
      </c>
      <c r="P5" s="91"/>
      <c r="Q5" s="94"/>
    </row>
    <row r="6" spans="1:17" ht="101.25" customHeight="1">
      <c r="A6" s="81"/>
      <c r="B6" s="81"/>
      <c r="C6" s="91"/>
      <c r="D6" s="96"/>
      <c r="E6" s="96"/>
      <c r="F6" s="96"/>
      <c r="G6" s="96"/>
      <c r="H6" s="97"/>
      <c r="I6" s="42" t="s">
        <v>48</v>
      </c>
      <c r="J6" s="43" t="s">
        <v>49</v>
      </c>
      <c r="K6" s="44" t="s">
        <v>50</v>
      </c>
      <c r="L6" s="42" t="s">
        <v>48</v>
      </c>
      <c r="M6" s="43" t="s">
        <v>49</v>
      </c>
      <c r="N6" s="44" t="s">
        <v>50</v>
      </c>
      <c r="O6" s="45" t="s">
        <v>48</v>
      </c>
      <c r="P6" s="46" t="s">
        <v>49</v>
      </c>
      <c r="Q6" s="47" t="s">
        <v>50</v>
      </c>
    </row>
    <row r="7" spans="1:17" ht="45" customHeight="1">
      <c r="A7" s="18">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spans="1:17" ht="18" customHeight="1">
      <c r="A8" s="48" t="s">
        <v>51</v>
      </c>
      <c r="B8" s="46">
        <v>100</v>
      </c>
      <c r="C8" s="49">
        <f>C11+C14+C23+C28</f>
        <v>7428.8030000000008</v>
      </c>
      <c r="D8" s="49">
        <f>D11+D14+D23+D28</f>
        <v>13908.42225</v>
      </c>
      <c r="E8" s="49">
        <f t="shared" ref="E8:M8" si="0">E11+E14+E23+E28</f>
        <v>11786.798516949155</v>
      </c>
      <c r="F8" s="49">
        <f t="shared" si="0"/>
        <v>3441.1849999999995</v>
      </c>
      <c r="G8" s="49">
        <f t="shared" si="0"/>
        <v>7275.863440000001</v>
      </c>
      <c r="H8" s="49">
        <f t="shared" si="0"/>
        <v>6165.9859661016962</v>
      </c>
      <c r="I8" s="49">
        <f t="shared" si="0"/>
        <v>1105.7150000000001</v>
      </c>
      <c r="J8" s="49">
        <f t="shared" si="0"/>
        <v>2881.9029999999998</v>
      </c>
      <c r="K8" s="49">
        <f t="shared" si="0"/>
        <v>0</v>
      </c>
      <c r="L8" s="49">
        <f t="shared" si="0"/>
        <v>1060.2647999999999</v>
      </c>
      <c r="M8" s="49">
        <f t="shared" si="0"/>
        <v>5572.2940099999996</v>
      </c>
      <c r="N8" s="49"/>
      <c r="O8" s="49">
        <f>O11+O14+O23+O28</f>
        <v>898.52949152542374</v>
      </c>
      <c r="P8" s="49">
        <f>P11+P14+P23+P28</f>
        <v>4722.2830593220333</v>
      </c>
      <c r="Q8" s="49"/>
    </row>
    <row r="9" spans="1:17" ht="17.25" customHeight="1">
      <c r="A9" s="48" t="s">
        <v>52</v>
      </c>
      <c r="B9" s="46">
        <v>110</v>
      </c>
      <c r="C9" s="49"/>
      <c r="D9" s="21"/>
      <c r="E9" s="21"/>
      <c r="F9" s="21"/>
      <c r="G9" s="21"/>
      <c r="H9" s="22"/>
      <c r="I9" s="23"/>
      <c r="J9" s="21"/>
      <c r="K9" s="22"/>
      <c r="L9" s="23"/>
      <c r="M9" s="21"/>
      <c r="N9" s="22"/>
      <c r="O9" s="24"/>
      <c r="P9" s="21"/>
      <c r="Q9" s="25"/>
    </row>
    <row r="10" spans="1:17" ht="21" customHeight="1">
      <c r="A10" s="48" t="s">
        <v>53</v>
      </c>
      <c r="B10" s="46">
        <v>120</v>
      </c>
      <c r="C10" s="49"/>
      <c r="D10" s="21"/>
      <c r="E10" s="21"/>
      <c r="F10" s="21"/>
      <c r="G10" s="21"/>
      <c r="H10" s="22"/>
      <c r="I10" s="23"/>
      <c r="J10" s="21"/>
      <c r="K10" s="22"/>
      <c r="L10" s="23"/>
      <c r="M10" s="21"/>
      <c r="N10" s="22"/>
      <c r="O10" s="24"/>
      <c r="P10" s="21"/>
      <c r="Q10" s="25"/>
    </row>
    <row r="11" spans="1:17" ht="80.25" customHeight="1">
      <c r="A11" s="48" t="s">
        <v>54</v>
      </c>
      <c r="B11" s="46">
        <v>200</v>
      </c>
      <c r="C11" s="49">
        <f>(2599394+1440065+533623-12488+6)/1000</f>
        <v>4560.6000000000004</v>
      </c>
      <c r="D11" s="21">
        <f>E11*1.18</f>
        <v>9688.3609299999989</v>
      </c>
      <c r="E11" s="21">
        <f>(5858967.57+3253479.85+602820.87-26919.3+11.94)/1.18/1000</f>
        <v>8210.4753644067787</v>
      </c>
      <c r="F11" s="21">
        <f>(2599394-6115+6)/1000</f>
        <v>2593.2849999999999</v>
      </c>
      <c r="G11" s="21">
        <f>H11*1.18</f>
        <v>5845.2205800000011</v>
      </c>
      <c r="H11" s="22">
        <f>(5858967.57-13758.93+11.94)/1.18/1000</f>
        <v>4953.5767627118657</v>
      </c>
      <c r="I11" s="23">
        <f>(533623-1099)/1000</f>
        <v>532.524</v>
      </c>
      <c r="J11" s="21">
        <f>(1440065-5274)/1000</f>
        <v>1434.7909999999999</v>
      </c>
      <c r="K11" s="22"/>
      <c r="L11" s="23">
        <f>O11*1.18</f>
        <v>601.57905999999991</v>
      </c>
      <c r="M11" s="21">
        <f>P11*1.18</f>
        <v>3241.5612900000001</v>
      </c>
      <c r="N11" s="22"/>
      <c r="O11" s="24">
        <f>(602820.87-1241.81)/1.18/1000</f>
        <v>509.81276271186437</v>
      </c>
      <c r="P11" s="21">
        <f>(3253479.85-11918.56)/1.18/1000</f>
        <v>2747.085838983051</v>
      </c>
      <c r="Q11" s="25"/>
    </row>
    <row r="12" spans="1:17" ht="20.25" customHeight="1">
      <c r="A12" s="48" t="s">
        <v>52</v>
      </c>
      <c r="B12" s="46">
        <v>210</v>
      </c>
      <c r="C12" s="49"/>
      <c r="D12" s="21"/>
      <c r="E12" s="21"/>
      <c r="F12" s="21"/>
      <c r="G12" s="21"/>
      <c r="H12" s="22"/>
      <c r="I12" s="23"/>
      <c r="J12" s="21"/>
      <c r="K12" s="22"/>
      <c r="L12" s="23"/>
      <c r="M12" s="21"/>
      <c r="N12" s="22"/>
      <c r="O12" s="24"/>
      <c r="P12" s="21"/>
      <c r="Q12" s="25"/>
    </row>
    <row r="13" spans="1:17" ht="17.25" customHeight="1">
      <c r="A13" s="48" t="s">
        <v>53</v>
      </c>
      <c r="B13" s="46">
        <v>220</v>
      </c>
      <c r="C13" s="49"/>
      <c r="D13" s="21"/>
      <c r="E13" s="21"/>
      <c r="F13" s="21"/>
      <c r="G13" s="21"/>
      <c r="H13" s="22"/>
      <c r="I13" s="23"/>
      <c r="J13" s="21"/>
      <c r="K13" s="22"/>
      <c r="L13" s="23"/>
      <c r="M13" s="21"/>
      <c r="N13" s="22"/>
      <c r="O13" s="24"/>
      <c r="P13" s="21"/>
      <c r="Q13" s="25"/>
    </row>
    <row r="14" spans="1:17" ht="60" customHeight="1">
      <c r="A14" s="48" t="s">
        <v>55</v>
      </c>
      <c r="B14" s="46">
        <v>230</v>
      </c>
      <c r="C14" s="49">
        <f>(646850+1339139+576+537553)/1000</f>
        <v>2524.1179999999999</v>
      </c>
      <c r="D14" s="21">
        <f>E14*1.18</f>
        <v>3565.7940600000006</v>
      </c>
      <c r="E14" s="21">
        <f>(1022369.66+2118439.68+443.33+424541.39)/1.18/1000</f>
        <v>3021.8593728813566</v>
      </c>
      <c r="F14" s="21">
        <f>646850/1000</f>
        <v>646.85</v>
      </c>
      <c r="G14" s="21">
        <f>H14*1.18</f>
        <v>1022.3696600000001</v>
      </c>
      <c r="H14" s="22">
        <f>1022369.66/1.18/1000</f>
        <v>866.41496610169497</v>
      </c>
      <c r="I14" s="23">
        <f>(576+537553)/1000</f>
        <v>538.12900000000002</v>
      </c>
      <c r="J14" s="21">
        <f>1339139/1000</f>
        <v>1339.1389999999999</v>
      </c>
      <c r="K14" s="22"/>
      <c r="L14" s="23">
        <f>O14*1.18</f>
        <v>424.98472000000004</v>
      </c>
      <c r="M14" s="21">
        <f>P14*1.18</f>
        <v>2118.43968</v>
      </c>
      <c r="N14" s="22"/>
      <c r="O14" s="24">
        <f>(443.33+424541.39)/1.18/1000</f>
        <v>360.1565423728814</v>
      </c>
      <c r="P14" s="21">
        <f>2118439.68/1.18/1000</f>
        <v>1795.2878644067798</v>
      </c>
      <c r="Q14" s="25"/>
    </row>
    <row r="15" spans="1:17" ht="14.25" customHeight="1">
      <c r="A15" s="48" t="s">
        <v>52</v>
      </c>
      <c r="B15" s="46">
        <v>240</v>
      </c>
      <c r="C15" s="49"/>
      <c r="D15" s="21"/>
      <c r="E15" s="21"/>
      <c r="F15" s="21"/>
      <c r="G15" s="21"/>
      <c r="H15" s="22"/>
      <c r="I15" s="23"/>
      <c r="J15" s="21"/>
      <c r="K15" s="22"/>
      <c r="L15" s="23"/>
      <c r="M15" s="21"/>
      <c r="N15" s="22"/>
      <c r="O15" s="24"/>
      <c r="P15" s="21"/>
      <c r="Q15" s="25"/>
    </row>
    <row r="16" spans="1:17" ht="16.5" customHeight="1">
      <c r="A16" s="48" t="s">
        <v>53</v>
      </c>
      <c r="B16" s="46">
        <v>250</v>
      </c>
      <c r="C16" s="49"/>
      <c r="D16" s="21"/>
      <c r="E16" s="21"/>
      <c r="F16" s="21"/>
      <c r="G16" s="21"/>
      <c r="H16" s="22"/>
      <c r="I16" s="23"/>
      <c r="J16" s="21"/>
      <c r="K16" s="22"/>
      <c r="L16" s="23"/>
      <c r="M16" s="21"/>
      <c r="N16" s="22"/>
      <c r="O16" s="24"/>
      <c r="P16" s="21"/>
      <c r="Q16" s="25"/>
    </row>
    <row r="17" spans="1:17" ht="69.75" customHeight="1">
      <c r="A17" s="48" t="s">
        <v>56</v>
      </c>
      <c r="B17" s="46">
        <v>260</v>
      </c>
      <c r="C17" s="49"/>
      <c r="D17" s="21"/>
      <c r="E17" s="21"/>
      <c r="F17" s="21"/>
      <c r="G17" s="21"/>
      <c r="H17" s="22"/>
      <c r="I17" s="23"/>
      <c r="J17" s="21"/>
      <c r="K17" s="22"/>
      <c r="L17" s="23"/>
      <c r="M17" s="21"/>
      <c r="N17" s="22"/>
      <c r="O17" s="24"/>
      <c r="P17" s="21"/>
      <c r="Q17" s="25"/>
    </row>
    <row r="18" spans="1:17" ht="16.5" customHeight="1">
      <c r="A18" s="48" t="s">
        <v>52</v>
      </c>
      <c r="B18" s="46" t="s">
        <v>57</v>
      </c>
      <c r="C18" s="49"/>
      <c r="D18" s="21"/>
      <c r="E18" s="21"/>
      <c r="F18" s="21"/>
      <c r="G18" s="21"/>
      <c r="H18" s="22"/>
      <c r="I18" s="23"/>
      <c r="J18" s="21"/>
      <c r="K18" s="22"/>
      <c r="L18" s="23"/>
      <c r="M18" s="21"/>
      <c r="N18" s="22"/>
      <c r="O18" s="24"/>
      <c r="P18" s="21"/>
      <c r="Q18" s="25"/>
    </row>
    <row r="19" spans="1:17" ht="21.75" customHeight="1">
      <c r="A19" s="48" t="s">
        <v>53</v>
      </c>
      <c r="B19" s="46" t="s">
        <v>58</v>
      </c>
      <c r="C19" s="49"/>
      <c r="D19" s="21"/>
      <c r="E19" s="21"/>
      <c r="F19" s="21"/>
      <c r="G19" s="21"/>
      <c r="H19" s="22"/>
      <c r="I19" s="23"/>
      <c r="J19" s="21"/>
      <c r="K19" s="22"/>
      <c r="L19" s="23"/>
      <c r="M19" s="21"/>
      <c r="N19" s="22"/>
      <c r="O19" s="24"/>
      <c r="P19" s="21"/>
      <c r="Q19" s="25"/>
    </row>
    <row r="20" spans="1:17" ht="71.25" customHeight="1">
      <c r="A20" s="48" t="s">
        <v>59</v>
      </c>
      <c r="B20" s="46" t="s">
        <v>60</v>
      </c>
      <c r="C20" s="49"/>
      <c r="D20" s="21"/>
      <c r="E20" s="21"/>
      <c r="F20" s="21"/>
      <c r="G20" s="21"/>
      <c r="H20" s="22"/>
      <c r="I20" s="23"/>
      <c r="J20" s="21"/>
      <c r="K20" s="22"/>
      <c r="L20" s="23"/>
      <c r="M20" s="21"/>
      <c r="N20" s="22"/>
      <c r="O20" s="24"/>
      <c r="P20" s="21"/>
      <c r="Q20" s="25"/>
    </row>
    <row r="21" spans="1:17" ht="13.5" customHeight="1">
      <c r="A21" s="48" t="s">
        <v>52</v>
      </c>
      <c r="B21" s="46" t="s">
        <v>61</v>
      </c>
      <c r="C21" s="49"/>
      <c r="D21" s="21"/>
      <c r="E21" s="21"/>
      <c r="F21" s="21"/>
      <c r="G21" s="21"/>
      <c r="H21" s="22"/>
      <c r="I21" s="23"/>
      <c r="J21" s="21"/>
      <c r="K21" s="22"/>
      <c r="L21" s="23"/>
      <c r="M21" s="21"/>
      <c r="N21" s="22"/>
      <c r="O21" s="24"/>
      <c r="P21" s="21"/>
      <c r="Q21" s="25"/>
    </row>
    <row r="22" spans="1:17" ht="17.25" customHeight="1">
      <c r="A22" s="48" t="s">
        <v>53</v>
      </c>
      <c r="B22" s="46" t="s">
        <v>62</v>
      </c>
      <c r="C22" s="49"/>
      <c r="D22" s="21"/>
      <c r="E22" s="21"/>
      <c r="F22" s="21"/>
      <c r="G22" s="21"/>
      <c r="H22" s="22"/>
      <c r="I22" s="23"/>
      <c r="J22" s="21"/>
      <c r="K22" s="22"/>
      <c r="L22" s="23"/>
      <c r="M22" s="21"/>
      <c r="N22" s="22"/>
      <c r="O22" s="24"/>
      <c r="P22" s="21"/>
      <c r="Q22" s="25"/>
    </row>
    <row r="23" spans="1:17" ht="24.75" customHeight="1">
      <c r="A23" s="48" t="s">
        <v>125</v>
      </c>
      <c r="B23" s="46" t="s">
        <v>63</v>
      </c>
      <c r="C23" s="49">
        <f>(40619-92+12488-6)/1000</f>
        <v>53.009</v>
      </c>
      <c r="D23" s="21">
        <f>E23*1.18</f>
        <v>88.73169</v>
      </c>
      <c r="E23" s="21">
        <f>(61963.57-139.24+26919.3-11.94)/1.18/1000</f>
        <v>75.196347457627127</v>
      </c>
      <c r="F23" s="21">
        <f>(33529-92+6115-6)/1000</f>
        <v>39.545999999999999</v>
      </c>
      <c r="G23" s="21">
        <f>H23*1.18</f>
        <v>66.583209999999994</v>
      </c>
      <c r="H23" s="22">
        <f>(52975.46-139.24+13758.93-11.94)/1.18/1000</f>
        <v>56.426449152542368</v>
      </c>
      <c r="I23" s="23">
        <f>(2813+1099)/1000</f>
        <v>3.9119999999999999</v>
      </c>
      <c r="J23" s="21">
        <f>(4277+5274)/1000</f>
        <v>9.5510000000000002</v>
      </c>
      <c r="K23" s="22"/>
      <c r="L23" s="23">
        <f>O23*1.18</f>
        <v>3.4639599999999997</v>
      </c>
      <c r="M23" s="21">
        <f>P23*1.18</f>
        <v>18.684520000000003</v>
      </c>
      <c r="N23" s="22"/>
      <c r="O23" s="24">
        <f>(2222.15+1241.81)/1.18/1000</f>
        <v>2.9355593220338982</v>
      </c>
      <c r="P23" s="21">
        <f>(6765.96+11918.56)/1.18/1000</f>
        <v>15.83433898305085</v>
      </c>
      <c r="Q23" s="25"/>
    </row>
    <row r="24" spans="1:17" ht="24.75" customHeight="1">
      <c r="A24" s="48" t="s">
        <v>126</v>
      </c>
      <c r="B24" s="80"/>
      <c r="C24" s="49">
        <f>12482/1000</f>
        <v>12.481999999999999</v>
      </c>
      <c r="D24" s="21">
        <f>E24*1.18</f>
        <v>26.907360000000004</v>
      </c>
      <c r="E24" s="21">
        <f>26907.36/1.18/1000</f>
        <v>22.802847457627124</v>
      </c>
      <c r="F24" s="21">
        <f>(6115-6)/1000</f>
        <v>6.109</v>
      </c>
      <c r="G24" s="21">
        <f>H24*1.18</f>
        <v>13.74699</v>
      </c>
      <c r="H24" s="22">
        <f>(13758.93-11.94)/1.18/1000</f>
        <v>11.649991525423729</v>
      </c>
      <c r="I24" s="23">
        <f>1099/1000</f>
        <v>1.099</v>
      </c>
      <c r="J24" s="21">
        <f>5274/1000</f>
        <v>5.274</v>
      </c>
      <c r="K24" s="22"/>
      <c r="L24" s="23">
        <f>O24*1.18</f>
        <v>1.2418100000000001</v>
      </c>
      <c r="M24" s="21">
        <f>P24*1.18</f>
        <v>11.918559999999998</v>
      </c>
      <c r="N24" s="22"/>
      <c r="O24" s="24">
        <f>1241.81/1.18/1000</f>
        <v>1.0523813559322035</v>
      </c>
      <c r="P24" s="21">
        <f>11918.56/1.18/1000</f>
        <v>10.100474576271186</v>
      </c>
      <c r="Q24" s="25"/>
    </row>
    <row r="25" spans="1:17" ht="24.75" customHeight="1">
      <c r="A25" s="48" t="s">
        <v>127</v>
      </c>
      <c r="B25" s="80"/>
      <c r="C25" s="49">
        <f>40527/1000</f>
        <v>40.527000000000001</v>
      </c>
      <c r="D25" s="21">
        <f>E25*1.18</f>
        <v>61.82433000000001</v>
      </c>
      <c r="E25" s="21">
        <f>61824.33/1.18/1000</f>
        <v>52.39350000000001</v>
      </c>
      <c r="F25" s="21">
        <f>(33529-92)/1000</f>
        <v>33.436999999999998</v>
      </c>
      <c r="G25" s="21">
        <f>H25*1.18</f>
        <v>52.836219999999997</v>
      </c>
      <c r="H25" s="22">
        <f>(52975.46-139.24)/1.18/1000</f>
        <v>44.776457627118646</v>
      </c>
      <c r="I25" s="23">
        <f>2813/1000</f>
        <v>2.8130000000000002</v>
      </c>
      <c r="J25" s="21">
        <f>4277/1000</f>
        <v>4.2770000000000001</v>
      </c>
      <c r="K25" s="22"/>
      <c r="L25" s="23">
        <f>O25*1.18</f>
        <v>2.2221500000000001</v>
      </c>
      <c r="M25" s="21">
        <f>P25*1.18</f>
        <v>6.7659599999999998</v>
      </c>
      <c r="N25" s="22"/>
      <c r="O25" s="24">
        <f>2222.15/1.18/1000</f>
        <v>1.8831779661016952</v>
      </c>
      <c r="P25" s="21">
        <f>6765.96/1.18/1000</f>
        <v>5.7338644067796611</v>
      </c>
      <c r="Q25" s="25"/>
    </row>
    <row r="26" spans="1:17" ht="17.25" customHeight="1">
      <c r="A26" s="48" t="s">
        <v>52</v>
      </c>
      <c r="B26" s="46" t="s">
        <v>64</v>
      </c>
      <c r="C26" s="49"/>
      <c r="D26" s="21"/>
      <c r="E26" s="21"/>
      <c r="F26" s="21"/>
      <c r="G26" s="21"/>
      <c r="H26" s="22"/>
      <c r="I26" s="23"/>
      <c r="J26" s="21"/>
      <c r="K26" s="22"/>
      <c r="L26" s="23"/>
      <c r="M26" s="21"/>
      <c r="N26" s="22"/>
      <c r="O26" s="24"/>
      <c r="P26" s="21"/>
      <c r="Q26" s="25"/>
    </row>
    <row r="27" spans="1:17" ht="16.5" customHeight="1">
      <c r="A27" s="48" t="s">
        <v>53</v>
      </c>
      <c r="B27" s="46" t="s">
        <v>65</v>
      </c>
      <c r="C27" s="49"/>
      <c r="D27" s="21"/>
      <c r="E27" s="21"/>
      <c r="F27" s="21"/>
      <c r="G27" s="21"/>
      <c r="H27" s="22"/>
      <c r="I27" s="23"/>
      <c r="J27" s="21"/>
      <c r="K27" s="22"/>
      <c r="L27" s="23"/>
      <c r="M27" s="21"/>
      <c r="N27" s="22"/>
      <c r="O27" s="24"/>
      <c r="P27" s="21"/>
      <c r="Q27" s="25"/>
    </row>
    <row r="28" spans="1:17" ht="26.25" customHeight="1">
      <c r="A28" s="48" t="s">
        <v>66</v>
      </c>
      <c r="B28" s="46" t="s">
        <v>67</v>
      </c>
      <c r="C28" s="50">
        <f>(126455+55912+16549+35049+42510+14710-109)/1000</f>
        <v>291.07600000000002</v>
      </c>
      <c r="D28" s="26">
        <f>E28*1.18</f>
        <v>565.53557000000012</v>
      </c>
      <c r="E28" s="26">
        <f>(284520.4+126356.87+18700.27+57169.59+67251.65-83.97+11620.76)/1.18/1000</f>
        <v>479.26743220338994</v>
      </c>
      <c r="F28" s="26">
        <f>(126455+35049)/1000</f>
        <v>161.50399999999999</v>
      </c>
      <c r="G28" s="26">
        <f>H28*1.18</f>
        <v>341.68998999999997</v>
      </c>
      <c r="H28" s="27">
        <f>(284520.4+57169.59)/1.18/1000</f>
        <v>289.56778813559322</v>
      </c>
      <c r="I28" s="28">
        <f>(16549+14710-109)/1000</f>
        <v>31.15</v>
      </c>
      <c r="J28" s="26">
        <f>(55912+42510)/1000</f>
        <v>98.421999999999997</v>
      </c>
      <c r="K28" s="27"/>
      <c r="L28" s="28">
        <f>O28*1.18</f>
        <v>30.237059999999996</v>
      </c>
      <c r="M28" s="26">
        <f>P28*1.18</f>
        <v>193.60852</v>
      </c>
      <c r="N28" s="27"/>
      <c r="O28" s="29">
        <f>(18700.27-83.97+11620.76)/1.18/1000</f>
        <v>25.624627118644067</v>
      </c>
      <c r="P28" s="26">
        <f>(126356.87+67251.65)/1.18/1000</f>
        <v>164.07501694915254</v>
      </c>
      <c r="Q28" s="30"/>
    </row>
    <row r="29" spans="1:17" ht="15.75" customHeight="1">
      <c r="A29" s="48" t="s">
        <v>52</v>
      </c>
      <c r="B29" s="46" t="s">
        <v>68</v>
      </c>
      <c r="C29" s="51"/>
      <c r="D29" s="52"/>
      <c r="E29" s="52"/>
      <c r="F29" s="52"/>
      <c r="G29" s="52"/>
      <c r="H29" s="53"/>
      <c r="I29" s="54"/>
      <c r="J29" s="52"/>
      <c r="K29" s="53"/>
      <c r="L29" s="54"/>
      <c r="M29" s="52"/>
      <c r="N29" s="53"/>
      <c r="O29" s="55"/>
      <c r="P29" s="52"/>
      <c r="Q29" s="56"/>
    </row>
    <row r="30" spans="1:17" ht="17.25" customHeight="1">
      <c r="A30" s="48" t="s">
        <v>53</v>
      </c>
      <c r="B30" s="46" t="s">
        <v>69</v>
      </c>
      <c r="C30" s="51"/>
      <c r="D30" s="52"/>
      <c r="E30" s="52"/>
      <c r="F30" s="52"/>
      <c r="G30" s="52"/>
      <c r="H30" s="53"/>
      <c r="I30" s="54"/>
      <c r="J30" s="52"/>
      <c r="K30" s="53"/>
      <c r="L30" s="54"/>
      <c r="M30" s="52"/>
      <c r="N30" s="53"/>
      <c r="O30" s="55"/>
      <c r="P30" s="52"/>
      <c r="Q30" s="56"/>
    </row>
    <row r="31" spans="1:17" ht="18" customHeight="1">
      <c r="A31" s="48" t="s">
        <v>17</v>
      </c>
      <c r="B31" s="46" t="s">
        <v>70</v>
      </c>
      <c r="C31" s="51"/>
      <c r="D31" s="52"/>
      <c r="E31" s="52"/>
      <c r="F31" s="52"/>
      <c r="G31" s="52"/>
      <c r="H31" s="53"/>
      <c r="I31" s="54"/>
      <c r="J31" s="52"/>
      <c r="K31" s="53"/>
      <c r="L31" s="54"/>
      <c r="M31" s="52"/>
      <c r="N31" s="53"/>
      <c r="O31" s="55"/>
      <c r="P31" s="52"/>
      <c r="Q31" s="56"/>
    </row>
    <row r="32" spans="1:17" ht="15.75" customHeight="1">
      <c r="A32" s="48" t="s">
        <v>71</v>
      </c>
      <c r="B32" s="46" t="s">
        <v>72</v>
      </c>
      <c r="C32" s="51"/>
      <c r="D32" s="52"/>
      <c r="E32" s="52"/>
      <c r="F32" s="52"/>
      <c r="G32" s="52"/>
      <c r="H32" s="53"/>
      <c r="I32" s="54"/>
      <c r="J32" s="52"/>
      <c r="K32" s="53"/>
      <c r="L32" s="54"/>
      <c r="M32" s="52"/>
      <c r="N32" s="53"/>
      <c r="O32" s="55"/>
      <c r="P32" s="52"/>
      <c r="Q32" s="56"/>
    </row>
    <row r="33" spans="1:17" ht="18" customHeight="1">
      <c r="A33" s="48" t="s">
        <v>52</v>
      </c>
      <c r="B33" s="46" t="s">
        <v>73</v>
      </c>
      <c r="C33" s="51"/>
      <c r="D33" s="52"/>
      <c r="E33" s="52"/>
      <c r="F33" s="52"/>
      <c r="G33" s="52"/>
      <c r="H33" s="53"/>
      <c r="I33" s="54"/>
      <c r="J33" s="52"/>
      <c r="K33" s="53"/>
      <c r="L33" s="54"/>
      <c r="M33" s="52"/>
      <c r="N33" s="53"/>
      <c r="O33" s="55"/>
      <c r="P33" s="52"/>
      <c r="Q33" s="56"/>
    </row>
    <row r="34" spans="1:17" ht="16.5" customHeight="1">
      <c r="A34" s="48" t="s">
        <v>53</v>
      </c>
      <c r="B34" s="46" t="s">
        <v>74</v>
      </c>
      <c r="C34" s="51"/>
      <c r="D34" s="52"/>
      <c r="E34" s="52"/>
      <c r="F34" s="52"/>
      <c r="G34" s="52"/>
      <c r="H34" s="53"/>
      <c r="I34" s="54"/>
      <c r="J34" s="52"/>
      <c r="K34" s="53"/>
      <c r="L34" s="54"/>
      <c r="M34" s="52"/>
      <c r="N34" s="53"/>
      <c r="O34" s="55"/>
      <c r="P34" s="52"/>
      <c r="Q34" s="56"/>
    </row>
    <row r="35" spans="1:17" ht="38.25" customHeight="1">
      <c r="A35" s="48" t="s">
        <v>75</v>
      </c>
      <c r="B35" s="46" t="s">
        <v>76</v>
      </c>
      <c r="C35" s="51"/>
      <c r="D35" s="52"/>
      <c r="E35" s="52"/>
      <c r="F35" s="52"/>
      <c r="G35" s="52"/>
      <c r="H35" s="53"/>
      <c r="I35" s="54"/>
      <c r="J35" s="52"/>
      <c r="K35" s="53"/>
      <c r="L35" s="54"/>
      <c r="M35" s="52"/>
      <c r="N35" s="53"/>
      <c r="O35" s="55"/>
      <c r="P35" s="52"/>
      <c r="Q35" s="56"/>
    </row>
    <row r="36" spans="1:17" ht="19.5" customHeight="1">
      <c r="A36" s="48" t="s">
        <v>52</v>
      </c>
      <c r="B36" s="46" t="s">
        <v>77</v>
      </c>
      <c r="C36" s="51"/>
      <c r="D36" s="52"/>
      <c r="E36" s="52"/>
      <c r="F36" s="52"/>
      <c r="G36" s="52"/>
      <c r="H36" s="53"/>
      <c r="I36" s="54"/>
      <c r="J36" s="52"/>
      <c r="K36" s="53"/>
      <c r="L36" s="54"/>
      <c r="M36" s="52"/>
      <c r="N36" s="53"/>
      <c r="O36" s="55"/>
      <c r="P36" s="52"/>
      <c r="Q36" s="56"/>
    </row>
    <row r="37" spans="1:17" ht="19.5" customHeight="1">
      <c r="A37" s="48" t="s">
        <v>53</v>
      </c>
      <c r="B37" s="46" t="s">
        <v>78</v>
      </c>
      <c r="C37" s="51"/>
      <c r="D37" s="52"/>
      <c r="E37" s="52"/>
      <c r="F37" s="52"/>
      <c r="G37" s="52"/>
      <c r="H37" s="53"/>
      <c r="I37" s="54"/>
      <c r="J37" s="52"/>
      <c r="K37" s="53"/>
      <c r="L37" s="54"/>
      <c r="M37" s="52"/>
      <c r="N37" s="53"/>
      <c r="O37" s="55"/>
      <c r="P37" s="52"/>
      <c r="Q37" s="56"/>
    </row>
    <row r="38" spans="1:17" ht="16.5" customHeight="1">
      <c r="A38" s="48" t="s">
        <v>79</v>
      </c>
      <c r="B38" s="46" t="s">
        <v>80</v>
      </c>
      <c r="C38" s="51"/>
      <c r="D38" s="52"/>
      <c r="E38" s="52"/>
      <c r="F38" s="52"/>
      <c r="G38" s="52"/>
      <c r="H38" s="53"/>
      <c r="I38" s="54"/>
      <c r="J38" s="52"/>
      <c r="K38" s="53"/>
      <c r="L38" s="54"/>
      <c r="M38" s="52"/>
      <c r="N38" s="53"/>
      <c r="O38" s="55"/>
      <c r="P38" s="52"/>
      <c r="Q38" s="56"/>
    </row>
    <row r="39" spans="1:17" ht="17.25" customHeight="1">
      <c r="A39" s="48" t="s">
        <v>52</v>
      </c>
      <c r="B39" s="46" t="s">
        <v>81</v>
      </c>
      <c r="C39" s="51"/>
      <c r="D39" s="52"/>
      <c r="E39" s="52"/>
      <c r="F39" s="52"/>
      <c r="G39" s="52"/>
      <c r="H39" s="53"/>
      <c r="I39" s="54"/>
      <c r="J39" s="52"/>
      <c r="K39" s="53"/>
      <c r="L39" s="54"/>
      <c r="M39" s="52"/>
      <c r="N39" s="53"/>
      <c r="O39" s="55"/>
      <c r="P39" s="52"/>
      <c r="Q39" s="56"/>
    </row>
    <row r="40" spans="1:17" ht="15.75" customHeight="1">
      <c r="A40" s="48" t="s">
        <v>53</v>
      </c>
      <c r="B40" s="46" t="s">
        <v>82</v>
      </c>
      <c r="C40" s="51"/>
      <c r="D40" s="52"/>
      <c r="E40" s="52"/>
      <c r="F40" s="52"/>
      <c r="G40" s="52"/>
      <c r="H40" s="53"/>
      <c r="I40" s="54"/>
      <c r="J40" s="52"/>
      <c r="K40" s="53"/>
      <c r="L40" s="54"/>
      <c r="M40" s="52"/>
      <c r="N40" s="53"/>
      <c r="O40" s="55"/>
      <c r="P40" s="52"/>
      <c r="Q40" s="56"/>
    </row>
    <row r="41" spans="1:17" ht="45.75" customHeight="1">
      <c r="A41" s="48" t="s">
        <v>83</v>
      </c>
      <c r="B41" s="46" t="s">
        <v>84</v>
      </c>
      <c r="C41" s="51"/>
      <c r="D41" s="52"/>
      <c r="E41" s="52"/>
      <c r="F41" s="52"/>
      <c r="G41" s="52"/>
      <c r="H41" s="53"/>
      <c r="I41" s="54"/>
      <c r="J41" s="52"/>
      <c r="K41" s="53"/>
      <c r="L41" s="54"/>
      <c r="M41" s="52"/>
      <c r="N41" s="53"/>
      <c r="O41" s="55"/>
      <c r="P41" s="52"/>
      <c r="Q41" s="56"/>
    </row>
    <row r="42" spans="1:17" ht="18.75" customHeight="1">
      <c r="A42" s="48" t="s">
        <v>52</v>
      </c>
      <c r="B42" s="46" t="s">
        <v>85</v>
      </c>
      <c r="C42" s="51"/>
      <c r="D42" s="52"/>
      <c r="E42" s="52"/>
      <c r="F42" s="52"/>
      <c r="G42" s="52"/>
      <c r="H42" s="53"/>
      <c r="I42" s="54"/>
      <c r="J42" s="52"/>
      <c r="K42" s="53"/>
      <c r="L42" s="54"/>
      <c r="M42" s="52"/>
      <c r="N42" s="53"/>
      <c r="O42" s="55"/>
      <c r="P42" s="52"/>
      <c r="Q42" s="56"/>
    </row>
    <row r="43" spans="1:17" ht="17.25" customHeight="1">
      <c r="A43" s="48" t="s">
        <v>53</v>
      </c>
      <c r="B43" s="46" t="s">
        <v>86</v>
      </c>
      <c r="C43" s="51"/>
      <c r="D43" s="52"/>
      <c r="E43" s="52"/>
      <c r="F43" s="52"/>
      <c r="G43" s="52"/>
      <c r="H43" s="53"/>
      <c r="I43" s="54"/>
      <c r="J43" s="52"/>
      <c r="K43" s="53"/>
      <c r="L43" s="54"/>
      <c r="M43" s="52"/>
      <c r="N43" s="53"/>
      <c r="O43" s="55"/>
      <c r="P43" s="52"/>
      <c r="Q43" s="56"/>
    </row>
    <row r="44" spans="1:17" ht="39.75" customHeight="1">
      <c r="A44" s="48" t="s">
        <v>87</v>
      </c>
      <c r="B44" s="46" t="s">
        <v>88</v>
      </c>
      <c r="C44" s="51"/>
      <c r="D44" s="52"/>
      <c r="E44" s="52"/>
      <c r="F44" s="52"/>
      <c r="G44" s="52"/>
      <c r="H44" s="53"/>
      <c r="I44" s="54"/>
      <c r="J44" s="52"/>
      <c r="K44" s="53"/>
      <c r="L44" s="54"/>
      <c r="M44" s="52"/>
      <c r="N44" s="53"/>
      <c r="O44" s="55"/>
      <c r="P44" s="52"/>
      <c r="Q44" s="56"/>
    </row>
    <row r="45" spans="1:17" ht="18.75" customHeight="1">
      <c r="A45" s="48" t="s">
        <v>52</v>
      </c>
      <c r="B45" s="46" t="s">
        <v>89</v>
      </c>
      <c r="C45" s="51"/>
      <c r="D45" s="52"/>
      <c r="E45" s="52"/>
      <c r="F45" s="52"/>
      <c r="G45" s="52"/>
      <c r="H45" s="53"/>
      <c r="I45" s="54"/>
      <c r="J45" s="52"/>
      <c r="K45" s="53"/>
      <c r="L45" s="54"/>
      <c r="M45" s="52"/>
      <c r="N45" s="53"/>
      <c r="O45" s="55"/>
      <c r="P45" s="52"/>
      <c r="Q45" s="56"/>
    </row>
    <row r="46" spans="1:17" ht="20.25" customHeight="1">
      <c r="A46" s="48" t="s">
        <v>53</v>
      </c>
      <c r="B46" s="46" t="s">
        <v>90</v>
      </c>
      <c r="C46" s="51"/>
      <c r="D46" s="52"/>
      <c r="E46" s="52"/>
      <c r="F46" s="52"/>
      <c r="G46" s="52"/>
      <c r="H46" s="53"/>
      <c r="I46" s="54"/>
      <c r="J46" s="52"/>
      <c r="K46" s="53"/>
      <c r="L46" s="54"/>
      <c r="M46" s="52"/>
      <c r="N46" s="53"/>
      <c r="O46" s="55"/>
      <c r="P46" s="52"/>
      <c r="Q46" s="56"/>
    </row>
    <row r="47" spans="1:17" ht="30.75" customHeight="1">
      <c r="A47" s="48" t="s">
        <v>91</v>
      </c>
      <c r="B47" s="46" t="s">
        <v>92</v>
      </c>
      <c r="C47" s="51"/>
      <c r="D47" s="52"/>
      <c r="E47" s="52"/>
      <c r="F47" s="52"/>
      <c r="G47" s="52"/>
      <c r="H47" s="53"/>
      <c r="I47" s="54"/>
      <c r="J47" s="52"/>
      <c r="K47" s="53"/>
      <c r="L47" s="54"/>
      <c r="M47" s="52"/>
      <c r="N47" s="53"/>
      <c r="O47" s="55"/>
      <c r="P47" s="52"/>
      <c r="Q47" s="56"/>
    </row>
    <row r="48" spans="1:17" ht="17.25" customHeight="1">
      <c r="A48" s="48" t="s">
        <v>52</v>
      </c>
      <c r="B48" s="46" t="s">
        <v>93</v>
      </c>
      <c r="C48" s="51"/>
      <c r="D48" s="52"/>
      <c r="E48" s="52"/>
      <c r="F48" s="52"/>
      <c r="G48" s="52"/>
      <c r="H48" s="53"/>
      <c r="I48" s="54"/>
      <c r="J48" s="52"/>
      <c r="K48" s="53"/>
      <c r="L48" s="54"/>
      <c r="M48" s="52"/>
      <c r="N48" s="53"/>
      <c r="O48" s="55"/>
      <c r="P48" s="52"/>
      <c r="Q48" s="56"/>
    </row>
    <row r="49" spans="1:17" ht="17.25" customHeight="1">
      <c r="A49" s="48" t="s">
        <v>53</v>
      </c>
      <c r="B49" s="46" t="s">
        <v>94</v>
      </c>
      <c r="C49" s="51"/>
      <c r="D49" s="52"/>
      <c r="E49" s="52"/>
      <c r="F49" s="52"/>
      <c r="G49" s="52"/>
      <c r="H49" s="53"/>
      <c r="I49" s="54"/>
      <c r="J49" s="52"/>
      <c r="K49" s="53"/>
      <c r="L49" s="54"/>
      <c r="M49" s="52"/>
      <c r="N49" s="53"/>
      <c r="O49" s="55"/>
      <c r="P49" s="52"/>
      <c r="Q49" s="56"/>
    </row>
    <row r="50" spans="1:17" ht="72.75" customHeight="1">
      <c r="A50" s="48" t="s">
        <v>95</v>
      </c>
      <c r="B50" s="46" t="s">
        <v>96</v>
      </c>
      <c r="C50" s="51"/>
      <c r="D50" s="52"/>
      <c r="E50" s="52"/>
      <c r="F50" s="52"/>
      <c r="G50" s="52"/>
      <c r="H50" s="53"/>
      <c r="I50" s="54"/>
      <c r="J50" s="52"/>
      <c r="K50" s="53"/>
      <c r="L50" s="54"/>
      <c r="M50" s="52"/>
      <c r="N50" s="53"/>
      <c r="O50" s="55"/>
      <c r="P50" s="52"/>
      <c r="Q50" s="56"/>
    </row>
    <row r="51" spans="1:17" ht="18" customHeight="1">
      <c r="A51" s="48" t="s">
        <v>52</v>
      </c>
      <c r="B51" s="46" t="s">
        <v>97</v>
      </c>
      <c r="C51" s="51"/>
      <c r="D51" s="57"/>
      <c r="E51" s="57"/>
      <c r="F51" s="57"/>
      <c r="G51" s="57"/>
      <c r="H51" s="58"/>
      <c r="I51" s="54"/>
      <c r="J51" s="52"/>
      <c r="K51" s="53"/>
      <c r="L51" s="54"/>
      <c r="M51" s="52"/>
      <c r="N51" s="53"/>
      <c r="O51" s="55"/>
      <c r="P51" s="52"/>
      <c r="Q51" s="56"/>
    </row>
    <row r="52" spans="1:17" ht="23.25" customHeight="1">
      <c r="A52" s="59" t="s">
        <v>53</v>
      </c>
      <c r="B52" s="43" t="s">
        <v>98</v>
      </c>
      <c r="C52" s="60"/>
      <c r="D52" s="57"/>
      <c r="E52" s="57"/>
      <c r="F52" s="57"/>
      <c r="G52" s="57"/>
      <c r="H52" s="58"/>
      <c r="I52" s="61"/>
      <c r="J52" s="57"/>
      <c r="K52" s="58"/>
      <c r="L52" s="61"/>
      <c r="M52" s="57"/>
      <c r="N52" s="58"/>
      <c r="O52" s="62"/>
      <c r="P52" s="57"/>
      <c r="Q52" s="63"/>
    </row>
  </sheetData>
  <mergeCells count="12">
    <mergeCell ref="I5:K5"/>
    <mergeCell ref="L5:N5"/>
    <mergeCell ref="O5:Q5"/>
    <mergeCell ref="A4:H4"/>
    <mergeCell ref="A5:A6"/>
    <mergeCell ref="B5:B6"/>
    <mergeCell ref="C5:C6"/>
    <mergeCell ref="D5:D6"/>
    <mergeCell ref="E5:E6"/>
    <mergeCell ref="F5:F6"/>
    <mergeCell ref="G5:G6"/>
    <mergeCell ref="H5:H6"/>
  </mergeCells>
  <dataValidations count="1">
    <dataValidation type="decimal" allowBlank="1" showErrorMessage="1" errorTitle="Ошибка" error="Допускается ввод только действительных чисел!" sqref="C8:Q52 IY8:JM52 SU8:TI52 ACQ8:ADE52 AMM8:ANA52 AWI8:AWW52 BGE8:BGS52 BQA8:BQO52 BZW8:CAK52 CJS8:CKG52 CTO8:CUC52 DDK8:DDY52 DNG8:DNU52 DXC8:DXQ52 EGY8:EHM52 EQU8:ERI52 FAQ8:FBE52 FKM8:FLA52 FUI8:FUW52 GEE8:GES52 GOA8:GOO52 GXW8:GYK52 HHS8:HIG52 HRO8:HSC52 IBK8:IBY52 ILG8:ILU52 IVC8:IVQ52 JEY8:JFM52 JOU8:JPI52 JYQ8:JZE52 KIM8:KJA52 KSI8:KSW52 LCE8:LCS52 LMA8:LMO52 LVW8:LWK52 MFS8:MGG52 MPO8:MQC52 MZK8:MZY52 NJG8:NJU52 NTC8:NTQ52 OCY8:ODM52 OMU8:ONI52 OWQ8:OXE52 PGM8:PHA52 PQI8:PQW52 QAE8:QAS52 QKA8:QKO52 QTW8:QUK52 RDS8:REG52 RNO8:ROC52 RXK8:RXY52 SHG8:SHU52 SRC8:SRQ52 TAY8:TBM52 TKU8:TLI52 TUQ8:TVE52 UEM8:UFA52 UOI8:UOW52 UYE8:UYS52 VIA8:VIO52 VRW8:VSK52 WBS8:WCG52 WLO8:WMC52 WVK8:WVY52 C65546:Q65588 IY65546:JM65588 SU65546:TI65588 ACQ65546:ADE65588 AMM65546:ANA65588 AWI65546:AWW65588 BGE65546:BGS65588 BQA65546:BQO65588 BZW65546:CAK65588 CJS65546:CKG65588 CTO65546:CUC65588 DDK65546:DDY65588 DNG65546:DNU65588 DXC65546:DXQ65588 EGY65546:EHM65588 EQU65546:ERI65588 FAQ65546:FBE65588 FKM65546:FLA65588 FUI65546:FUW65588 GEE65546:GES65588 GOA65546:GOO65588 GXW65546:GYK65588 HHS65546:HIG65588 HRO65546:HSC65588 IBK65546:IBY65588 ILG65546:ILU65588 IVC65546:IVQ65588 JEY65546:JFM65588 JOU65546:JPI65588 JYQ65546:JZE65588 KIM65546:KJA65588 KSI65546:KSW65588 LCE65546:LCS65588 LMA65546:LMO65588 LVW65546:LWK65588 MFS65546:MGG65588 MPO65546:MQC65588 MZK65546:MZY65588 NJG65546:NJU65588 NTC65546:NTQ65588 OCY65546:ODM65588 OMU65546:ONI65588 OWQ65546:OXE65588 PGM65546:PHA65588 PQI65546:PQW65588 QAE65546:QAS65588 QKA65546:QKO65588 QTW65546:QUK65588 RDS65546:REG65588 RNO65546:ROC65588 RXK65546:RXY65588 SHG65546:SHU65588 SRC65546:SRQ65588 TAY65546:TBM65588 TKU65546:TLI65588 TUQ65546:TVE65588 UEM65546:UFA65588 UOI65546:UOW65588 UYE65546:UYS65588 VIA65546:VIO65588 VRW65546:VSK65588 WBS65546:WCG65588 WLO65546:WMC65588 WVK65546:WVY65588 C131082:Q131124 IY131082:JM131124 SU131082:TI131124 ACQ131082:ADE131124 AMM131082:ANA131124 AWI131082:AWW131124 BGE131082:BGS131124 BQA131082:BQO131124 BZW131082:CAK131124 CJS131082:CKG131124 CTO131082:CUC131124 DDK131082:DDY131124 DNG131082:DNU131124 DXC131082:DXQ131124 EGY131082:EHM131124 EQU131082:ERI131124 FAQ131082:FBE131124 FKM131082:FLA131124 FUI131082:FUW131124 GEE131082:GES131124 GOA131082:GOO131124 GXW131082:GYK131124 HHS131082:HIG131124 HRO131082:HSC131124 IBK131082:IBY131124 ILG131082:ILU131124 IVC131082:IVQ131124 JEY131082:JFM131124 JOU131082:JPI131124 JYQ131082:JZE131124 KIM131082:KJA131124 KSI131082:KSW131124 LCE131082:LCS131124 LMA131082:LMO131124 LVW131082:LWK131124 MFS131082:MGG131124 MPO131082:MQC131124 MZK131082:MZY131124 NJG131082:NJU131124 NTC131082:NTQ131124 OCY131082:ODM131124 OMU131082:ONI131124 OWQ131082:OXE131124 PGM131082:PHA131124 PQI131082:PQW131124 QAE131082:QAS131124 QKA131082:QKO131124 QTW131082:QUK131124 RDS131082:REG131124 RNO131082:ROC131124 RXK131082:RXY131124 SHG131082:SHU131124 SRC131082:SRQ131124 TAY131082:TBM131124 TKU131082:TLI131124 TUQ131082:TVE131124 UEM131082:UFA131124 UOI131082:UOW131124 UYE131082:UYS131124 VIA131082:VIO131124 VRW131082:VSK131124 WBS131082:WCG131124 WLO131082:WMC131124 WVK131082:WVY131124 C196618:Q196660 IY196618:JM196660 SU196618:TI196660 ACQ196618:ADE196660 AMM196618:ANA196660 AWI196618:AWW196660 BGE196618:BGS196660 BQA196618:BQO196660 BZW196618:CAK196660 CJS196618:CKG196660 CTO196618:CUC196660 DDK196618:DDY196660 DNG196618:DNU196660 DXC196618:DXQ196660 EGY196618:EHM196660 EQU196618:ERI196660 FAQ196618:FBE196660 FKM196618:FLA196660 FUI196618:FUW196660 GEE196618:GES196660 GOA196618:GOO196660 GXW196618:GYK196660 HHS196618:HIG196660 HRO196618:HSC196660 IBK196618:IBY196660 ILG196618:ILU196660 IVC196618:IVQ196660 JEY196618:JFM196660 JOU196618:JPI196660 JYQ196618:JZE196660 KIM196618:KJA196660 KSI196618:KSW196660 LCE196618:LCS196660 LMA196618:LMO196660 LVW196618:LWK196660 MFS196618:MGG196660 MPO196618:MQC196660 MZK196618:MZY196660 NJG196618:NJU196660 NTC196618:NTQ196660 OCY196618:ODM196660 OMU196618:ONI196660 OWQ196618:OXE196660 PGM196618:PHA196660 PQI196618:PQW196660 QAE196618:QAS196660 QKA196618:QKO196660 QTW196618:QUK196660 RDS196618:REG196660 RNO196618:ROC196660 RXK196618:RXY196660 SHG196618:SHU196660 SRC196618:SRQ196660 TAY196618:TBM196660 TKU196618:TLI196660 TUQ196618:TVE196660 UEM196618:UFA196660 UOI196618:UOW196660 UYE196618:UYS196660 VIA196618:VIO196660 VRW196618:VSK196660 WBS196618:WCG196660 WLO196618:WMC196660 WVK196618:WVY196660 C262154:Q262196 IY262154:JM262196 SU262154:TI262196 ACQ262154:ADE262196 AMM262154:ANA262196 AWI262154:AWW262196 BGE262154:BGS262196 BQA262154:BQO262196 BZW262154:CAK262196 CJS262154:CKG262196 CTO262154:CUC262196 DDK262154:DDY262196 DNG262154:DNU262196 DXC262154:DXQ262196 EGY262154:EHM262196 EQU262154:ERI262196 FAQ262154:FBE262196 FKM262154:FLA262196 FUI262154:FUW262196 GEE262154:GES262196 GOA262154:GOO262196 GXW262154:GYK262196 HHS262154:HIG262196 HRO262154:HSC262196 IBK262154:IBY262196 ILG262154:ILU262196 IVC262154:IVQ262196 JEY262154:JFM262196 JOU262154:JPI262196 JYQ262154:JZE262196 KIM262154:KJA262196 KSI262154:KSW262196 LCE262154:LCS262196 LMA262154:LMO262196 LVW262154:LWK262196 MFS262154:MGG262196 MPO262154:MQC262196 MZK262154:MZY262196 NJG262154:NJU262196 NTC262154:NTQ262196 OCY262154:ODM262196 OMU262154:ONI262196 OWQ262154:OXE262196 PGM262154:PHA262196 PQI262154:PQW262196 QAE262154:QAS262196 QKA262154:QKO262196 QTW262154:QUK262196 RDS262154:REG262196 RNO262154:ROC262196 RXK262154:RXY262196 SHG262154:SHU262196 SRC262154:SRQ262196 TAY262154:TBM262196 TKU262154:TLI262196 TUQ262154:TVE262196 UEM262154:UFA262196 UOI262154:UOW262196 UYE262154:UYS262196 VIA262154:VIO262196 VRW262154:VSK262196 WBS262154:WCG262196 WLO262154:WMC262196 WVK262154:WVY262196 C327690:Q327732 IY327690:JM327732 SU327690:TI327732 ACQ327690:ADE327732 AMM327690:ANA327732 AWI327690:AWW327732 BGE327690:BGS327732 BQA327690:BQO327732 BZW327690:CAK327732 CJS327690:CKG327732 CTO327690:CUC327732 DDK327690:DDY327732 DNG327690:DNU327732 DXC327690:DXQ327732 EGY327690:EHM327732 EQU327690:ERI327732 FAQ327690:FBE327732 FKM327690:FLA327732 FUI327690:FUW327732 GEE327690:GES327732 GOA327690:GOO327732 GXW327690:GYK327732 HHS327690:HIG327732 HRO327690:HSC327732 IBK327690:IBY327732 ILG327690:ILU327732 IVC327690:IVQ327732 JEY327690:JFM327732 JOU327690:JPI327732 JYQ327690:JZE327732 KIM327690:KJA327732 KSI327690:KSW327732 LCE327690:LCS327732 LMA327690:LMO327732 LVW327690:LWK327732 MFS327690:MGG327732 MPO327690:MQC327732 MZK327690:MZY327732 NJG327690:NJU327732 NTC327690:NTQ327732 OCY327690:ODM327732 OMU327690:ONI327732 OWQ327690:OXE327732 PGM327690:PHA327732 PQI327690:PQW327732 QAE327690:QAS327732 QKA327690:QKO327732 QTW327690:QUK327732 RDS327690:REG327732 RNO327690:ROC327732 RXK327690:RXY327732 SHG327690:SHU327732 SRC327690:SRQ327732 TAY327690:TBM327732 TKU327690:TLI327732 TUQ327690:TVE327732 UEM327690:UFA327732 UOI327690:UOW327732 UYE327690:UYS327732 VIA327690:VIO327732 VRW327690:VSK327732 WBS327690:WCG327732 WLO327690:WMC327732 WVK327690:WVY327732 C393226:Q393268 IY393226:JM393268 SU393226:TI393268 ACQ393226:ADE393268 AMM393226:ANA393268 AWI393226:AWW393268 BGE393226:BGS393268 BQA393226:BQO393268 BZW393226:CAK393268 CJS393226:CKG393268 CTO393226:CUC393268 DDK393226:DDY393268 DNG393226:DNU393268 DXC393226:DXQ393268 EGY393226:EHM393268 EQU393226:ERI393268 FAQ393226:FBE393268 FKM393226:FLA393268 FUI393226:FUW393268 GEE393226:GES393268 GOA393226:GOO393268 GXW393226:GYK393268 HHS393226:HIG393268 HRO393226:HSC393268 IBK393226:IBY393268 ILG393226:ILU393268 IVC393226:IVQ393268 JEY393226:JFM393268 JOU393226:JPI393268 JYQ393226:JZE393268 KIM393226:KJA393268 KSI393226:KSW393268 LCE393226:LCS393268 LMA393226:LMO393268 LVW393226:LWK393268 MFS393226:MGG393268 MPO393226:MQC393268 MZK393226:MZY393268 NJG393226:NJU393268 NTC393226:NTQ393268 OCY393226:ODM393268 OMU393226:ONI393268 OWQ393226:OXE393268 PGM393226:PHA393268 PQI393226:PQW393268 QAE393226:QAS393268 QKA393226:QKO393268 QTW393226:QUK393268 RDS393226:REG393268 RNO393226:ROC393268 RXK393226:RXY393268 SHG393226:SHU393268 SRC393226:SRQ393268 TAY393226:TBM393268 TKU393226:TLI393268 TUQ393226:TVE393268 UEM393226:UFA393268 UOI393226:UOW393268 UYE393226:UYS393268 VIA393226:VIO393268 VRW393226:VSK393268 WBS393226:WCG393268 WLO393226:WMC393268 WVK393226:WVY393268 C458762:Q458804 IY458762:JM458804 SU458762:TI458804 ACQ458762:ADE458804 AMM458762:ANA458804 AWI458762:AWW458804 BGE458762:BGS458804 BQA458762:BQO458804 BZW458762:CAK458804 CJS458762:CKG458804 CTO458762:CUC458804 DDK458762:DDY458804 DNG458762:DNU458804 DXC458762:DXQ458804 EGY458762:EHM458804 EQU458762:ERI458804 FAQ458762:FBE458804 FKM458762:FLA458804 FUI458762:FUW458804 GEE458762:GES458804 GOA458762:GOO458804 GXW458762:GYK458804 HHS458762:HIG458804 HRO458762:HSC458804 IBK458762:IBY458804 ILG458762:ILU458804 IVC458762:IVQ458804 JEY458762:JFM458804 JOU458762:JPI458804 JYQ458762:JZE458804 KIM458762:KJA458804 KSI458762:KSW458804 LCE458762:LCS458804 LMA458762:LMO458804 LVW458762:LWK458804 MFS458762:MGG458804 MPO458762:MQC458804 MZK458762:MZY458804 NJG458762:NJU458804 NTC458762:NTQ458804 OCY458762:ODM458804 OMU458762:ONI458804 OWQ458762:OXE458804 PGM458762:PHA458804 PQI458762:PQW458804 QAE458762:QAS458804 QKA458762:QKO458804 QTW458762:QUK458804 RDS458762:REG458804 RNO458762:ROC458804 RXK458762:RXY458804 SHG458762:SHU458804 SRC458762:SRQ458804 TAY458762:TBM458804 TKU458762:TLI458804 TUQ458762:TVE458804 UEM458762:UFA458804 UOI458762:UOW458804 UYE458762:UYS458804 VIA458762:VIO458804 VRW458762:VSK458804 WBS458762:WCG458804 WLO458762:WMC458804 WVK458762:WVY458804 C524298:Q524340 IY524298:JM524340 SU524298:TI524340 ACQ524298:ADE524340 AMM524298:ANA524340 AWI524298:AWW524340 BGE524298:BGS524340 BQA524298:BQO524340 BZW524298:CAK524340 CJS524298:CKG524340 CTO524298:CUC524340 DDK524298:DDY524340 DNG524298:DNU524340 DXC524298:DXQ524340 EGY524298:EHM524340 EQU524298:ERI524340 FAQ524298:FBE524340 FKM524298:FLA524340 FUI524298:FUW524340 GEE524298:GES524340 GOA524298:GOO524340 GXW524298:GYK524340 HHS524298:HIG524340 HRO524298:HSC524340 IBK524298:IBY524340 ILG524298:ILU524340 IVC524298:IVQ524340 JEY524298:JFM524340 JOU524298:JPI524340 JYQ524298:JZE524340 KIM524298:KJA524340 KSI524298:KSW524340 LCE524298:LCS524340 LMA524298:LMO524340 LVW524298:LWK524340 MFS524298:MGG524340 MPO524298:MQC524340 MZK524298:MZY524340 NJG524298:NJU524340 NTC524298:NTQ524340 OCY524298:ODM524340 OMU524298:ONI524340 OWQ524298:OXE524340 PGM524298:PHA524340 PQI524298:PQW524340 QAE524298:QAS524340 QKA524298:QKO524340 QTW524298:QUK524340 RDS524298:REG524340 RNO524298:ROC524340 RXK524298:RXY524340 SHG524298:SHU524340 SRC524298:SRQ524340 TAY524298:TBM524340 TKU524298:TLI524340 TUQ524298:TVE524340 UEM524298:UFA524340 UOI524298:UOW524340 UYE524298:UYS524340 VIA524298:VIO524340 VRW524298:VSK524340 WBS524298:WCG524340 WLO524298:WMC524340 WVK524298:WVY524340 C589834:Q589876 IY589834:JM589876 SU589834:TI589876 ACQ589834:ADE589876 AMM589834:ANA589876 AWI589834:AWW589876 BGE589834:BGS589876 BQA589834:BQO589876 BZW589834:CAK589876 CJS589834:CKG589876 CTO589834:CUC589876 DDK589834:DDY589876 DNG589834:DNU589876 DXC589834:DXQ589876 EGY589834:EHM589876 EQU589834:ERI589876 FAQ589834:FBE589876 FKM589834:FLA589876 FUI589834:FUW589876 GEE589834:GES589876 GOA589834:GOO589876 GXW589834:GYK589876 HHS589834:HIG589876 HRO589834:HSC589876 IBK589834:IBY589876 ILG589834:ILU589876 IVC589834:IVQ589876 JEY589834:JFM589876 JOU589834:JPI589876 JYQ589834:JZE589876 KIM589834:KJA589876 KSI589834:KSW589876 LCE589834:LCS589876 LMA589834:LMO589876 LVW589834:LWK589876 MFS589834:MGG589876 MPO589834:MQC589876 MZK589834:MZY589876 NJG589834:NJU589876 NTC589834:NTQ589876 OCY589834:ODM589876 OMU589834:ONI589876 OWQ589834:OXE589876 PGM589834:PHA589876 PQI589834:PQW589876 QAE589834:QAS589876 QKA589834:QKO589876 QTW589834:QUK589876 RDS589834:REG589876 RNO589834:ROC589876 RXK589834:RXY589876 SHG589834:SHU589876 SRC589834:SRQ589876 TAY589834:TBM589876 TKU589834:TLI589876 TUQ589834:TVE589876 UEM589834:UFA589876 UOI589834:UOW589876 UYE589834:UYS589876 VIA589834:VIO589876 VRW589834:VSK589876 WBS589834:WCG589876 WLO589834:WMC589876 WVK589834:WVY589876 C655370:Q655412 IY655370:JM655412 SU655370:TI655412 ACQ655370:ADE655412 AMM655370:ANA655412 AWI655370:AWW655412 BGE655370:BGS655412 BQA655370:BQO655412 BZW655370:CAK655412 CJS655370:CKG655412 CTO655370:CUC655412 DDK655370:DDY655412 DNG655370:DNU655412 DXC655370:DXQ655412 EGY655370:EHM655412 EQU655370:ERI655412 FAQ655370:FBE655412 FKM655370:FLA655412 FUI655370:FUW655412 GEE655370:GES655412 GOA655370:GOO655412 GXW655370:GYK655412 HHS655370:HIG655412 HRO655370:HSC655412 IBK655370:IBY655412 ILG655370:ILU655412 IVC655370:IVQ655412 JEY655370:JFM655412 JOU655370:JPI655412 JYQ655370:JZE655412 KIM655370:KJA655412 KSI655370:KSW655412 LCE655370:LCS655412 LMA655370:LMO655412 LVW655370:LWK655412 MFS655370:MGG655412 MPO655370:MQC655412 MZK655370:MZY655412 NJG655370:NJU655412 NTC655370:NTQ655412 OCY655370:ODM655412 OMU655370:ONI655412 OWQ655370:OXE655412 PGM655370:PHA655412 PQI655370:PQW655412 QAE655370:QAS655412 QKA655370:QKO655412 QTW655370:QUK655412 RDS655370:REG655412 RNO655370:ROC655412 RXK655370:RXY655412 SHG655370:SHU655412 SRC655370:SRQ655412 TAY655370:TBM655412 TKU655370:TLI655412 TUQ655370:TVE655412 UEM655370:UFA655412 UOI655370:UOW655412 UYE655370:UYS655412 VIA655370:VIO655412 VRW655370:VSK655412 WBS655370:WCG655412 WLO655370:WMC655412 WVK655370:WVY655412 C720906:Q720948 IY720906:JM720948 SU720906:TI720948 ACQ720906:ADE720948 AMM720906:ANA720948 AWI720906:AWW720948 BGE720906:BGS720948 BQA720906:BQO720948 BZW720906:CAK720948 CJS720906:CKG720948 CTO720906:CUC720948 DDK720906:DDY720948 DNG720906:DNU720948 DXC720906:DXQ720948 EGY720906:EHM720948 EQU720906:ERI720948 FAQ720906:FBE720948 FKM720906:FLA720948 FUI720906:FUW720948 GEE720906:GES720948 GOA720906:GOO720948 GXW720906:GYK720948 HHS720906:HIG720948 HRO720906:HSC720948 IBK720906:IBY720948 ILG720906:ILU720948 IVC720906:IVQ720948 JEY720906:JFM720948 JOU720906:JPI720948 JYQ720906:JZE720948 KIM720906:KJA720948 KSI720906:KSW720948 LCE720906:LCS720948 LMA720906:LMO720948 LVW720906:LWK720948 MFS720906:MGG720948 MPO720906:MQC720948 MZK720906:MZY720948 NJG720906:NJU720948 NTC720906:NTQ720948 OCY720906:ODM720948 OMU720906:ONI720948 OWQ720906:OXE720948 PGM720906:PHA720948 PQI720906:PQW720948 QAE720906:QAS720948 QKA720906:QKO720948 QTW720906:QUK720948 RDS720906:REG720948 RNO720906:ROC720948 RXK720906:RXY720948 SHG720906:SHU720948 SRC720906:SRQ720948 TAY720906:TBM720948 TKU720906:TLI720948 TUQ720906:TVE720948 UEM720906:UFA720948 UOI720906:UOW720948 UYE720906:UYS720948 VIA720906:VIO720948 VRW720906:VSK720948 WBS720906:WCG720948 WLO720906:WMC720948 WVK720906:WVY720948 C786442:Q786484 IY786442:JM786484 SU786442:TI786484 ACQ786442:ADE786484 AMM786442:ANA786484 AWI786442:AWW786484 BGE786442:BGS786484 BQA786442:BQO786484 BZW786442:CAK786484 CJS786442:CKG786484 CTO786442:CUC786484 DDK786442:DDY786484 DNG786442:DNU786484 DXC786442:DXQ786484 EGY786442:EHM786484 EQU786442:ERI786484 FAQ786442:FBE786484 FKM786442:FLA786484 FUI786442:FUW786484 GEE786442:GES786484 GOA786442:GOO786484 GXW786442:GYK786484 HHS786442:HIG786484 HRO786442:HSC786484 IBK786442:IBY786484 ILG786442:ILU786484 IVC786442:IVQ786484 JEY786442:JFM786484 JOU786442:JPI786484 JYQ786442:JZE786484 KIM786442:KJA786484 KSI786442:KSW786484 LCE786442:LCS786484 LMA786442:LMO786484 LVW786442:LWK786484 MFS786442:MGG786484 MPO786442:MQC786484 MZK786442:MZY786484 NJG786442:NJU786484 NTC786442:NTQ786484 OCY786442:ODM786484 OMU786442:ONI786484 OWQ786442:OXE786484 PGM786442:PHA786484 PQI786442:PQW786484 QAE786442:QAS786484 QKA786442:QKO786484 QTW786442:QUK786484 RDS786442:REG786484 RNO786442:ROC786484 RXK786442:RXY786484 SHG786442:SHU786484 SRC786442:SRQ786484 TAY786442:TBM786484 TKU786442:TLI786484 TUQ786442:TVE786484 UEM786442:UFA786484 UOI786442:UOW786484 UYE786442:UYS786484 VIA786442:VIO786484 VRW786442:VSK786484 WBS786442:WCG786484 WLO786442:WMC786484 WVK786442:WVY786484 C851978:Q852020 IY851978:JM852020 SU851978:TI852020 ACQ851978:ADE852020 AMM851978:ANA852020 AWI851978:AWW852020 BGE851978:BGS852020 BQA851978:BQO852020 BZW851978:CAK852020 CJS851978:CKG852020 CTO851978:CUC852020 DDK851978:DDY852020 DNG851978:DNU852020 DXC851978:DXQ852020 EGY851978:EHM852020 EQU851978:ERI852020 FAQ851978:FBE852020 FKM851978:FLA852020 FUI851978:FUW852020 GEE851978:GES852020 GOA851978:GOO852020 GXW851978:GYK852020 HHS851978:HIG852020 HRO851978:HSC852020 IBK851978:IBY852020 ILG851978:ILU852020 IVC851978:IVQ852020 JEY851978:JFM852020 JOU851978:JPI852020 JYQ851978:JZE852020 KIM851978:KJA852020 KSI851978:KSW852020 LCE851978:LCS852020 LMA851978:LMO852020 LVW851978:LWK852020 MFS851978:MGG852020 MPO851978:MQC852020 MZK851978:MZY852020 NJG851978:NJU852020 NTC851978:NTQ852020 OCY851978:ODM852020 OMU851978:ONI852020 OWQ851978:OXE852020 PGM851978:PHA852020 PQI851978:PQW852020 QAE851978:QAS852020 QKA851978:QKO852020 QTW851978:QUK852020 RDS851978:REG852020 RNO851978:ROC852020 RXK851978:RXY852020 SHG851978:SHU852020 SRC851978:SRQ852020 TAY851978:TBM852020 TKU851978:TLI852020 TUQ851978:TVE852020 UEM851978:UFA852020 UOI851978:UOW852020 UYE851978:UYS852020 VIA851978:VIO852020 VRW851978:VSK852020 WBS851978:WCG852020 WLO851978:WMC852020 WVK851978:WVY852020 C917514:Q917556 IY917514:JM917556 SU917514:TI917556 ACQ917514:ADE917556 AMM917514:ANA917556 AWI917514:AWW917556 BGE917514:BGS917556 BQA917514:BQO917556 BZW917514:CAK917556 CJS917514:CKG917556 CTO917514:CUC917556 DDK917514:DDY917556 DNG917514:DNU917556 DXC917514:DXQ917556 EGY917514:EHM917556 EQU917514:ERI917556 FAQ917514:FBE917556 FKM917514:FLA917556 FUI917514:FUW917556 GEE917514:GES917556 GOA917514:GOO917556 GXW917514:GYK917556 HHS917514:HIG917556 HRO917514:HSC917556 IBK917514:IBY917556 ILG917514:ILU917556 IVC917514:IVQ917556 JEY917514:JFM917556 JOU917514:JPI917556 JYQ917514:JZE917556 KIM917514:KJA917556 KSI917514:KSW917556 LCE917514:LCS917556 LMA917514:LMO917556 LVW917514:LWK917556 MFS917514:MGG917556 MPO917514:MQC917556 MZK917514:MZY917556 NJG917514:NJU917556 NTC917514:NTQ917556 OCY917514:ODM917556 OMU917514:ONI917556 OWQ917514:OXE917556 PGM917514:PHA917556 PQI917514:PQW917556 QAE917514:QAS917556 QKA917514:QKO917556 QTW917514:QUK917556 RDS917514:REG917556 RNO917514:ROC917556 RXK917514:RXY917556 SHG917514:SHU917556 SRC917514:SRQ917556 TAY917514:TBM917556 TKU917514:TLI917556 TUQ917514:TVE917556 UEM917514:UFA917556 UOI917514:UOW917556 UYE917514:UYS917556 VIA917514:VIO917556 VRW917514:VSK917556 WBS917514:WCG917556 WLO917514:WMC917556 WVK917514:WVY917556 C983050:Q983092 IY983050:JM983092 SU983050:TI983092 ACQ983050:ADE983092 AMM983050:ANA983092 AWI983050:AWW983092 BGE983050:BGS983092 BQA983050:BQO983092 BZW983050:CAK983092 CJS983050:CKG983092 CTO983050:CUC983092 DDK983050:DDY983092 DNG983050:DNU983092 DXC983050:DXQ983092 EGY983050:EHM983092 EQU983050:ERI983092 FAQ983050:FBE983092 FKM983050:FLA983092 FUI983050:FUW983092 GEE983050:GES983092 GOA983050:GOO983092 GXW983050:GYK983092 HHS983050:HIG983092 HRO983050:HSC983092 IBK983050:IBY983092 ILG983050:ILU983092 IVC983050:IVQ983092 JEY983050:JFM983092 JOU983050:JPI983092 JYQ983050:JZE983092 KIM983050:KJA983092 KSI983050:KSW983092 LCE983050:LCS983092 LMA983050:LMO983092 LVW983050:LWK983092 MFS983050:MGG983092 MPO983050:MQC983092 MZK983050:MZY983092 NJG983050:NJU983092 NTC983050:NTQ983092 OCY983050:ODM983092 OMU983050:ONI983092 OWQ983050:OXE983092 PGM983050:PHA983092 PQI983050:PQW983092 QAE983050:QAS983092 QKA983050:QKO983092 QTW983050:QUK983092 RDS983050:REG983092 RNO983050:ROC983092 RXK983050:RXY983092 SHG983050:SHU983092 SRC983050:SRQ983092 TAY983050:TBM983092 TKU983050:TLI983092 TUQ983050:TVE983092 UEM983050:UFA983092 UOI983050:UOW983092 UYE983050:UYS983092 VIA983050:VIO983092 VRW983050:VSK983092 WBS983050:WCG983092 WLO983050:WMC983092 WVK983050:WVY983092">
      <formula1>-9.99999999999999E+23</formula1>
      <formula2>9.99999999999999E+23</formula2>
    </dataValidation>
  </dataValidation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G23"/>
  <sheetViews>
    <sheetView workbookViewId="0">
      <selection activeCell="J4" sqref="J4"/>
    </sheetView>
  </sheetViews>
  <sheetFormatPr defaultRowHeight="11.25"/>
  <cols>
    <col min="1" max="1" width="29.28515625" style="64" customWidth="1"/>
    <col min="2" max="2" width="10.7109375" style="64" customWidth="1"/>
    <col min="3" max="3" width="15.28515625" style="64" customWidth="1"/>
    <col min="4" max="4" width="16.140625" style="64" customWidth="1"/>
    <col min="5" max="5" width="14.85546875" style="64" customWidth="1"/>
    <col min="6" max="6" width="15.42578125" style="64" customWidth="1"/>
    <col min="7" max="7" width="20" style="64" customWidth="1"/>
    <col min="8" max="16384" width="9.140625" style="64"/>
  </cols>
  <sheetData>
    <row r="1" spans="1:7">
      <c r="A1" s="4" t="s">
        <v>124</v>
      </c>
      <c r="B1" s="66"/>
      <c r="C1" s="66"/>
    </row>
    <row r="2" spans="1:7">
      <c r="A2" s="11" t="str">
        <f>IF(org="","Не определено",org)</f>
        <v>МП "Салехардэнерго"</v>
      </c>
      <c r="B2" s="65"/>
      <c r="C2" s="65"/>
    </row>
    <row r="3" spans="1:7" ht="16.5" customHeight="1">
      <c r="A3" s="66"/>
      <c r="B3" s="66"/>
      <c r="C3" s="66"/>
      <c r="D3" s="65"/>
      <c r="E3" s="67"/>
      <c r="F3" s="67"/>
      <c r="G3" s="41" t="s">
        <v>1</v>
      </c>
    </row>
    <row r="4" spans="1:7" ht="105" customHeight="1">
      <c r="A4" s="68" t="s">
        <v>99</v>
      </c>
      <c r="B4" s="68" t="s">
        <v>3</v>
      </c>
      <c r="C4" s="68" t="s">
        <v>100</v>
      </c>
      <c r="D4" s="68" t="s">
        <v>101</v>
      </c>
      <c r="E4" s="68" t="s">
        <v>102</v>
      </c>
      <c r="F4" s="68" t="s">
        <v>103</v>
      </c>
      <c r="G4" s="69" t="s">
        <v>104</v>
      </c>
    </row>
    <row r="5" spans="1:7">
      <c r="A5" s="18">
        <v>1</v>
      </c>
      <c r="B5" s="18">
        <v>2</v>
      </c>
      <c r="C5" s="18">
        <v>3</v>
      </c>
      <c r="D5" s="18">
        <v>4</v>
      </c>
      <c r="E5" s="18">
        <v>5</v>
      </c>
      <c r="F5" s="18">
        <v>6</v>
      </c>
      <c r="G5" s="70">
        <v>7</v>
      </c>
    </row>
    <row r="6" spans="1:7">
      <c r="A6" s="48" t="s">
        <v>105</v>
      </c>
      <c r="B6" s="46">
        <v>300</v>
      </c>
      <c r="C6" s="71">
        <f>C7+C8+C9+C10+C11+C12+C13+C14+C16+C17+C18+C19</f>
        <v>17247.325000000001</v>
      </c>
      <c r="D6" s="71">
        <f>D7+D8+D11+D12+D13+D14+D16+D17+D18+D19</f>
        <v>75776.144120000012</v>
      </c>
      <c r="E6" s="71">
        <f>E8+E9+E10+E11+E14+E15+E16+E17+E18+E19</f>
        <v>0</v>
      </c>
      <c r="F6" s="71">
        <f>F8+F11+F14+F15+F16+F17+F18+F19</f>
        <v>0</v>
      </c>
      <c r="G6" s="72">
        <f>G9+G10+G11+G14+G16+G17+G18+G19</f>
        <v>0</v>
      </c>
    </row>
    <row r="7" spans="1:7" ht="15" customHeight="1">
      <c r="A7" s="48" t="s">
        <v>106</v>
      </c>
      <c r="B7" s="46">
        <v>301</v>
      </c>
      <c r="C7" s="73"/>
      <c r="D7" s="73"/>
      <c r="E7" s="74" t="s">
        <v>107</v>
      </c>
      <c r="F7" s="74" t="s">
        <v>107</v>
      </c>
      <c r="G7" s="75" t="s">
        <v>107</v>
      </c>
    </row>
    <row r="8" spans="1:7" ht="24.75" customHeight="1">
      <c r="A8" s="48" t="s">
        <v>108</v>
      </c>
      <c r="B8" s="46">
        <v>302</v>
      </c>
      <c r="C8" s="73"/>
      <c r="D8" s="73"/>
      <c r="E8" s="73"/>
      <c r="F8" s="73"/>
      <c r="G8" s="75" t="s">
        <v>107</v>
      </c>
    </row>
    <row r="9" spans="1:7" ht="19.5" customHeight="1">
      <c r="A9" s="48" t="s">
        <v>109</v>
      </c>
      <c r="B9" s="46">
        <v>303</v>
      </c>
      <c r="C9" s="73"/>
      <c r="D9" s="74" t="s">
        <v>107</v>
      </c>
      <c r="E9" s="73"/>
      <c r="F9" s="74" t="s">
        <v>107</v>
      </c>
      <c r="G9" s="76"/>
    </row>
    <row r="10" spans="1:7" ht="22.5" customHeight="1">
      <c r="A10" s="48" t="s">
        <v>110</v>
      </c>
      <c r="B10" s="46">
        <v>304</v>
      </c>
      <c r="C10" s="73"/>
      <c r="D10" s="74" t="s">
        <v>107</v>
      </c>
      <c r="E10" s="73"/>
      <c r="F10" s="74" t="s">
        <v>107</v>
      </c>
      <c r="G10" s="76"/>
    </row>
    <row r="11" spans="1:7" ht="25.5" customHeight="1">
      <c r="A11" s="48" t="s">
        <v>111</v>
      </c>
      <c r="B11" s="46">
        <v>305</v>
      </c>
      <c r="C11" s="73"/>
      <c r="D11" s="73"/>
      <c r="E11" s="73"/>
      <c r="F11" s="73"/>
      <c r="G11" s="76"/>
    </row>
    <row r="12" spans="1:7">
      <c r="A12" s="48" t="s">
        <v>112</v>
      </c>
      <c r="B12" s="46">
        <v>306</v>
      </c>
      <c r="C12" s="73"/>
      <c r="D12" s="73"/>
      <c r="E12" s="74" t="s">
        <v>107</v>
      </c>
      <c r="F12" s="74" t="s">
        <v>107</v>
      </c>
      <c r="G12" s="75" t="s">
        <v>107</v>
      </c>
    </row>
    <row r="13" spans="1:7" ht="13.5" customHeight="1">
      <c r="A13" s="48" t="s">
        <v>113</v>
      </c>
      <c r="B13" s="46">
        <v>307</v>
      </c>
      <c r="C13" s="73"/>
      <c r="D13" s="73"/>
      <c r="E13" s="74" t="s">
        <v>107</v>
      </c>
      <c r="F13" s="74" t="s">
        <v>107</v>
      </c>
      <c r="G13" s="75" t="s">
        <v>107</v>
      </c>
    </row>
    <row r="14" spans="1:7" ht="24.75" customHeight="1">
      <c r="A14" s="48" t="s">
        <v>114</v>
      </c>
      <c r="B14" s="46">
        <v>308</v>
      </c>
      <c r="C14" s="73"/>
      <c r="D14" s="73"/>
      <c r="E14" s="73"/>
      <c r="F14" s="73"/>
      <c r="G14" s="76"/>
    </row>
    <row r="15" spans="1:7" ht="18.75" customHeight="1">
      <c r="A15" s="48" t="s">
        <v>115</v>
      </c>
      <c r="B15" s="46">
        <v>309</v>
      </c>
      <c r="C15" s="74" t="s">
        <v>107</v>
      </c>
      <c r="D15" s="74" t="s">
        <v>107</v>
      </c>
      <c r="E15" s="73"/>
      <c r="F15" s="73"/>
      <c r="G15" s="75" t="s">
        <v>107</v>
      </c>
    </row>
    <row r="16" spans="1:7" ht="33.75" customHeight="1">
      <c r="A16" s="48" t="s">
        <v>116</v>
      </c>
      <c r="B16" s="46">
        <v>310</v>
      </c>
      <c r="C16" s="73"/>
      <c r="D16" s="73"/>
      <c r="E16" s="73"/>
      <c r="F16" s="73"/>
      <c r="G16" s="76"/>
    </row>
    <row r="17" spans="1:7" ht="29.25" customHeight="1">
      <c r="A17" s="48" t="s">
        <v>117</v>
      </c>
      <c r="B17" s="46">
        <v>311</v>
      </c>
      <c r="C17" s="73"/>
      <c r="D17" s="73"/>
      <c r="E17" s="73"/>
      <c r="F17" s="73"/>
      <c r="G17" s="76"/>
    </row>
    <row r="18" spans="1:7" ht="31.5" customHeight="1">
      <c r="A18" s="48" t="s">
        <v>118</v>
      </c>
      <c r="B18" s="46">
        <v>312</v>
      </c>
      <c r="C18" s="73">
        <f>17247325/1000</f>
        <v>17247.325000000001</v>
      </c>
      <c r="D18" s="73">
        <f>75776144.12/1000</f>
        <v>75776.144120000012</v>
      </c>
      <c r="E18" s="73"/>
      <c r="F18" s="73"/>
      <c r="G18" s="76"/>
    </row>
    <row r="19" spans="1:7" ht="37.5" customHeight="1">
      <c r="A19" s="48" t="s">
        <v>119</v>
      </c>
      <c r="B19" s="46">
        <v>313</v>
      </c>
      <c r="C19" s="73"/>
      <c r="D19" s="73"/>
      <c r="E19" s="73"/>
      <c r="F19" s="73"/>
      <c r="G19" s="76"/>
    </row>
    <row r="20" spans="1:7" ht="18.75" customHeight="1">
      <c r="A20" s="48" t="s">
        <v>120</v>
      </c>
      <c r="B20" s="46">
        <v>400</v>
      </c>
      <c r="C20" s="73"/>
      <c r="D20" s="74" t="s">
        <v>107</v>
      </c>
      <c r="E20" s="73"/>
      <c r="F20" s="74" t="s">
        <v>107</v>
      </c>
      <c r="G20" s="75" t="s">
        <v>107</v>
      </c>
    </row>
    <row r="21" spans="1:7" ht="16.5" customHeight="1">
      <c r="A21" s="48" t="s">
        <v>121</v>
      </c>
      <c r="B21" s="46">
        <v>500</v>
      </c>
      <c r="C21" s="74" t="s">
        <v>107</v>
      </c>
      <c r="D21" s="74" t="s">
        <v>107</v>
      </c>
      <c r="E21" s="73"/>
      <c r="F21" s="73"/>
      <c r="G21" s="75" t="s">
        <v>107</v>
      </c>
    </row>
    <row r="22" spans="1:7" ht="15.75" customHeight="1">
      <c r="A22" s="48" t="s">
        <v>122</v>
      </c>
      <c r="B22" s="46">
        <v>600</v>
      </c>
      <c r="C22" s="74" t="s">
        <v>107</v>
      </c>
      <c r="D22" s="74" t="s">
        <v>107</v>
      </c>
      <c r="E22" s="73"/>
      <c r="F22" s="74" t="s">
        <v>107</v>
      </c>
      <c r="G22" s="75" t="s">
        <v>107</v>
      </c>
    </row>
    <row r="23" spans="1:7" ht="17.25" customHeight="1">
      <c r="A23" s="59" t="s">
        <v>123</v>
      </c>
      <c r="B23" s="43">
        <v>700</v>
      </c>
      <c r="C23" s="77" t="s">
        <v>107</v>
      </c>
      <c r="D23" s="77" t="s">
        <v>107</v>
      </c>
      <c r="E23" s="78"/>
      <c r="F23" s="78"/>
      <c r="G23" s="79" t="s">
        <v>107</v>
      </c>
    </row>
  </sheetData>
  <dataValidations count="1">
    <dataValidation type="decimal" allowBlank="1" showErrorMessage="1" errorTitle="Ошибка" error="Допускается ввод только действительных чисел!"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E20:E23 JA20:JA23 SW20:SW23 ACS20:ACS23 AMO20:AMO23 AWK20:AWK23 BGG20:BGG23 BQC20:BQC23 BZY20:BZY23 CJU20:CJU23 CTQ20:CTQ23 DDM20:DDM23 DNI20:DNI23 DXE20:DXE23 EHA20:EHA23 EQW20:EQW23 FAS20:FAS23 FKO20:FKO23 FUK20:FUK23 GEG20:GEG23 GOC20:GOC23 GXY20:GXY23 HHU20:HHU23 HRQ20:HRQ23 IBM20:IBM23 ILI20:ILI23 IVE20:IVE23 JFA20:JFA23 JOW20:JOW23 JYS20:JYS23 KIO20:KIO23 KSK20:KSK23 LCG20:LCG23 LMC20:LMC23 LVY20:LVY23 MFU20:MFU23 MPQ20:MPQ23 MZM20:MZM23 NJI20:NJI23 NTE20:NTE23 ODA20:ODA23 OMW20:OMW23 OWS20:OWS23 PGO20:PGO23 PQK20:PQK23 QAG20:QAG23 QKC20:QKC23 QTY20:QTY23 RDU20:RDU23 RNQ20:RNQ23 RXM20:RXM23 SHI20:SHI23 SRE20:SRE23 TBA20:TBA23 TKW20:TKW23 TUS20:TUS23 UEO20:UEO23 UOK20:UOK23 UYG20:UYG23 VIC20:VIC23 VRY20:VRY23 WBU20:WBU23 WLQ20:WLQ23 WVM20:WVM23 E65556:E65559 JA65556:JA65559 SW65556:SW65559 ACS65556:ACS65559 AMO65556:AMO65559 AWK65556:AWK65559 BGG65556:BGG65559 BQC65556:BQC65559 BZY65556:BZY65559 CJU65556:CJU65559 CTQ65556:CTQ65559 DDM65556:DDM65559 DNI65556:DNI65559 DXE65556:DXE65559 EHA65556:EHA65559 EQW65556:EQW65559 FAS65556:FAS65559 FKO65556:FKO65559 FUK65556:FUK65559 GEG65556:GEG65559 GOC65556:GOC65559 GXY65556:GXY65559 HHU65556:HHU65559 HRQ65556:HRQ65559 IBM65556:IBM65559 ILI65556:ILI65559 IVE65556:IVE65559 JFA65556:JFA65559 JOW65556:JOW65559 JYS65556:JYS65559 KIO65556:KIO65559 KSK65556:KSK65559 LCG65556:LCG65559 LMC65556:LMC65559 LVY65556:LVY65559 MFU65556:MFU65559 MPQ65556:MPQ65559 MZM65556:MZM65559 NJI65556:NJI65559 NTE65556:NTE65559 ODA65556:ODA65559 OMW65556:OMW65559 OWS65556:OWS65559 PGO65556:PGO65559 PQK65556:PQK65559 QAG65556:QAG65559 QKC65556:QKC65559 QTY65556:QTY65559 RDU65556:RDU65559 RNQ65556:RNQ65559 RXM65556:RXM65559 SHI65556:SHI65559 SRE65556:SRE65559 TBA65556:TBA65559 TKW65556:TKW65559 TUS65556:TUS65559 UEO65556:UEO65559 UOK65556:UOK65559 UYG65556:UYG65559 VIC65556:VIC65559 VRY65556:VRY65559 WBU65556:WBU65559 WLQ65556:WLQ65559 WVM65556:WVM65559 E131092:E131095 JA131092:JA131095 SW131092:SW131095 ACS131092:ACS131095 AMO131092:AMO131095 AWK131092:AWK131095 BGG131092:BGG131095 BQC131092:BQC131095 BZY131092:BZY131095 CJU131092:CJU131095 CTQ131092:CTQ131095 DDM131092:DDM131095 DNI131092:DNI131095 DXE131092:DXE131095 EHA131092:EHA131095 EQW131092:EQW131095 FAS131092:FAS131095 FKO131092:FKO131095 FUK131092:FUK131095 GEG131092:GEG131095 GOC131092:GOC131095 GXY131092:GXY131095 HHU131092:HHU131095 HRQ131092:HRQ131095 IBM131092:IBM131095 ILI131092:ILI131095 IVE131092:IVE131095 JFA131092:JFA131095 JOW131092:JOW131095 JYS131092:JYS131095 KIO131092:KIO131095 KSK131092:KSK131095 LCG131092:LCG131095 LMC131092:LMC131095 LVY131092:LVY131095 MFU131092:MFU131095 MPQ131092:MPQ131095 MZM131092:MZM131095 NJI131092:NJI131095 NTE131092:NTE131095 ODA131092:ODA131095 OMW131092:OMW131095 OWS131092:OWS131095 PGO131092:PGO131095 PQK131092:PQK131095 QAG131092:QAG131095 QKC131092:QKC131095 QTY131092:QTY131095 RDU131092:RDU131095 RNQ131092:RNQ131095 RXM131092:RXM131095 SHI131092:SHI131095 SRE131092:SRE131095 TBA131092:TBA131095 TKW131092:TKW131095 TUS131092:TUS131095 UEO131092:UEO131095 UOK131092:UOK131095 UYG131092:UYG131095 VIC131092:VIC131095 VRY131092:VRY131095 WBU131092:WBU131095 WLQ131092:WLQ131095 WVM131092:WVM131095 E196628:E196631 JA196628:JA196631 SW196628:SW196631 ACS196628:ACS196631 AMO196628:AMO196631 AWK196628:AWK196631 BGG196628:BGG196631 BQC196628:BQC196631 BZY196628:BZY196631 CJU196628:CJU196631 CTQ196628:CTQ196631 DDM196628:DDM196631 DNI196628:DNI196631 DXE196628:DXE196631 EHA196628:EHA196631 EQW196628:EQW196631 FAS196628:FAS196631 FKO196628:FKO196631 FUK196628:FUK196631 GEG196628:GEG196631 GOC196628:GOC196631 GXY196628:GXY196631 HHU196628:HHU196631 HRQ196628:HRQ196631 IBM196628:IBM196631 ILI196628:ILI196631 IVE196628:IVE196631 JFA196628:JFA196631 JOW196628:JOW196631 JYS196628:JYS196631 KIO196628:KIO196631 KSK196628:KSK196631 LCG196628:LCG196631 LMC196628:LMC196631 LVY196628:LVY196631 MFU196628:MFU196631 MPQ196628:MPQ196631 MZM196628:MZM196631 NJI196628:NJI196631 NTE196628:NTE196631 ODA196628:ODA196631 OMW196628:OMW196631 OWS196628:OWS196631 PGO196628:PGO196631 PQK196628:PQK196631 QAG196628:QAG196631 QKC196628:QKC196631 QTY196628:QTY196631 RDU196628:RDU196631 RNQ196628:RNQ196631 RXM196628:RXM196631 SHI196628:SHI196631 SRE196628:SRE196631 TBA196628:TBA196631 TKW196628:TKW196631 TUS196628:TUS196631 UEO196628:UEO196631 UOK196628:UOK196631 UYG196628:UYG196631 VIC196628:VIC196631 VRY196628:VRY196631 WBU196628:WBU196631 WLQ196628:WLQ196631 WVM196628:WVM196631 E262164:E262167 JA262164:JA262167 SW262164:SW262167 ACS262164:ACS262167 AMO262164:AMO262167 AWK262164:AWK262167 BGG262164:BGG262167 BQC262164:BQC262167 BZY262164:BZY262167 CJU262164:CJU262167 CTQ262164:CTQ262167 DDM262164:DDM262167 DNI262164:DNI262167 DXE262164:DXE262167 EHA262164:EHA262167 EQW262164:EQW262167 FAS262164:FAS262167 FKO262164:FKO262167 FUK262164:FUK262167 GEG262164:GEG262167 GOC262164:GOC262167 GXY262164:GXY262167 HHU262164:HHU262167 HRQ262164:HRQ262167 IBM262164:IBM262167 ILI262164:ILI262167 IVE262164:IVE262167 JFA262164:JFA262167 JOW262164:JOW262167 JYS262164:JYS262167 KIO262164:KIO262167 KSK262164:KSK262167 LCG262164:LCG262167 LMC262164:LMC262167 LVY262164:LVY262167 MFU262164:MFU262167 MPQ262164:MPQ262167 MZM262164:MZM262167 NJI262164:NJI262167 NTE262164:NTE262167 ODA262164:ODA262167 OMW262164:OMW262167 OWS262164:OWS262167 PGO262164:PGO262167 PQK262164:PQK262167 QAG262164:QAG262167 QKC262164:QKC262167 QTY262164:QTY262167 RDU262164:RDU262167 RNQ262164:RNQ262167 RXM262164:RXM262167 SHI262164:SHI262167 SRE262164:SRE262167 TBA262164:TBA262167 TKW262164:TKW262167 TUS262164:TUS262167 UEO262164:UEO262167 UOK262164:UOK262167 UYG262164:UYG262167 VIC262164:VIC262167 VRY262164:VRY262167 WBU262164:WBU262167 WLQ262164:WLQ262167 WVM262164:WVM262167 E327700:E327703 JA327700:JA327703 SW327700:SW327703 ACS327700:ACS327703 AMO327700:AMO327703 AWK327700:AWK327703 BGG327700:BGG327703 BQC327700:BQC327703 BZY327700:BZY327703 CJU327700:CJU327703 CTQ327700:CTQ327703 DDM327700:DDM327703 DNI327700:DNI327703 DXE327700:DXE327703 EHA327700:EHA327703 EQW327700:EQW327703 FAS327700:FAS327703 FKO327700:FKO327703 FUK327700:FUK327703 GEG327700:GEG327703 GOC327700:GOC327703 GXY327700:GXY327703 HHU327700:HHU327703 HRQ327700:HRQ327703 IBM327700:IBM327703 ILI327700:ILI327703 IVE327700:IVE327703 JFA327700:JFA327703 JOW327700:JOW327703 JYS327700:JYS327703 KIO327700:KIO327703 KSK327700:KSK327703 LCG327700:LCG327703 LMC327700:LMC327703 LVY327700:LVY327703 MFU327700:MFU327703 MPQ327700:MPQ327703 MZM327700:MZM327703 NJI327700:NJI327703 NTE327700:NTE327703 ODA327700:ODA327703 OMW327700:OMW327703 OWS327700:OWS327703 PGO327700:PGO327703 PQK327700:PQK327703 QAG327700:QAG327703 QKC327700:QKC327703 QTY327700:QTY327703 RDU327700:RDU327703 RNQ327700:RNQ327703 RXM327700:RXM327703 SHI327700:SHI327703 SRE327700:SRE327703 TBA327700:TBA327703 TKW327700:TKW327703 TUS327700:TUS327703 UEO327700:UEO327703 UOK327700:UOK327703 UYG327700:UYG327703 VIC327700:VIC327703 VRY327700:VRY327703 WBU327700:WBU327703 WLQ327700:WLQ327703 WVM327700:WVM327703 E393236:E393239 JA393236:JA393239 SW393236:SW393239 ACS393236:ACS393239 AMO393236:AMO393239 AWK393236:AWK393239 BGG393236:BGG393239 BQC393236:BQC393239 BZY393236:BZY393239 CJU393236:CJU393239 CTQ393236:CTQ393239 DDM393236:DDM393239 DNI393236:DNI393239 DXE393236:DXE393239 EHA393236:EHA393239 EQW393236:EQW393239 FAS393236:FAS393239 FKO393236:FKO393239 FUK393236:FUK393239 GEG393236:GEG393239 GOC393236:GOC393239 GXY393236:GXY393239 HHU393236:HHU393239 HRQ393236:HRQ393239 IBM393236:IBM393239 ILI393236:ILI393239 IVE393236:IVE393239 JFA393236:JFA393239 JOW393236:JOW393239 JYS393236:JYS393239 KIO393236:KIO393239 KSK393236:KSK393239 LCG393236:LCG393239 LMC393236:LMC393239 LVY393236:LVY393239 MFU393236:MFU393239 MPQ393236:MPQ393239 MZM393236:MZM393239 NJI393236:NJI393239 NTE393236:NTE393239 ODA393236:ODA393239 OMW393236:OMW393239 OWS393236:OWS393239 PGO393236:PGO393239 PQK393236:PQK393239 QAG393236:QAG393239 QKC393236:QKC393239 QTY393236:QTY393239 RDU393236:RDU393239 RNQ393236:RNQ393239 RXM393236:RXM393239 SHI393236:SHI393239 SRE393236:SRE393239 TBA393236:TBA393239 TKW393236:TKW393239 TUS393236:TUS393239 UEO393236:UEO393239 UOK393236:UOK393239 UYG393236:UYG393239 VIC393236:VIC393239 VRY393236:VRY393239 WBU393236:WBU393239 WLQ393236:WLQ393239 WVM393236:WVM393239 E458772:E458775 JA458772:JA458775 SW458772:SW458775 ACS458772:ACS458775 AMO458772:AMO458775 AWK458772:AWK458775 BGG458772:BGG458775 BQC458772:BQC458775 BZY458772:BZY458775 CJU458772:CJU458775 CTQ458772:CTQ458775 DDM458772:DDM458775 DNI458772:DNI458775 DXE458772:DXE458775 EHA458772:EHA458775 EQW458772:EQW458775 FAS458772:FAS458775 FKO458772:FKO458775 FUK458772:FUK458775 GEG458772:GEG458775 GOC458772:GOC458775 GXY458772:GXY458775 HHU458772:HHU458775 HRQ458772:HRQ458775 IBM458772:IBM458775 ILI458772:ILI458775 IVE458772:IVE458775 JFA458772:JFA458775 JOW458772:JOW458775 JYS458772:JYS458775 KIO458772:KIO458775 KSK458772:KSK458775 LCG458772:LCG458775 LMC458772:LMC458775 LVY458772:LVY458775 MFU458772:MFU458775 MPQ458772:MPQ458775 MZM458772:MZM458775 NJI458772:NJI458775 NTE458772:NTE458775 ODA458772:ODA458775 OMW458772:OMW458775 OWS458772:OWS458775 PGO458772:PGO458775 PQK458772:PQK458775 QAG458772:QAG458775 QKC458772:QKC458775 QTY458772:QTY458775 RDU458772:RDU458775 RNQ458772:RNQ458775 RXM458772:RXM458775 SHI458772:SHI458775 SRE458772:SRE458775 TBA458772:TBA458775 TKW458772:TKW458775 TUS458772:TUS458775 UEO458772:UEO458775 UOK458772:UOK458775 UYG458772:UYG458775 VIC458772:VIC458775 VRY458772:VRY458775 WBU458772:WBU458775 WLQ458772:WLQ458775 WVM458772:WVM458775 E524308:E524311 JA524308:JA524311 SW524308:SW524311 ACS524308:ACS524311 AMO524308:AMO524311 AWK524308:AWK524311 BGG524308:BGG524311 BQC524308:BQC524311 BZY524308:BZY524311 CJU524308:CJU524311 CTQ524308:CTQ524311 DDM524308:DDM524311 DNI524308:DNI524311 DXE524308:DXE524311 EHA524308:EHA524311 EQW524308:EQW524311 FAS524308:FAS524311 FKO524308:FKO524311 FUK524308:FUK524311 GEG524308:GEG524311 GOC524308:GOC524311 GXY524308:GXY524311 HHU524308:HHU524311 HRQ524308:HRQ524311 IBM524308:IBM524311 ILI524308:ILI524311 IVE524308:IVE524311 JFA524308:JFA524311 JOW524308:JOW524311 JYS524308:JYS524311 KIO524308:KIO524311 KSK524308:KSK524311 LCG524308:LCG524311 LMC524308:LMC524311 LVY524308:LVY524311 MFU524308:MFU524311 MPQ524308:MPQ524311 MZM524308:MZM524311 NJI524308:NJI524311 NTE524308:NTE524311 ODA524308:ODA524311 OMW524308:OMW524311 OWS524308:OWS524311 PGO524308:PGO524311 PQK524308:PQK524311 QAG524308:QAG524311 QKC524308:QKC524311 QTY524308:QTY524311 RDU524308:RDU524311 RNQ524308:RNQ524311 RXM524308:RXM524311 SHI524308:SHI524311 SRE524308:SRE524311 TBA524308:TBA524311 TKW524308:TKW524311 TUS524308:TUS524311 UEO524308:UEO524311 UOK524308:UOK524311 UYG524308:UYG524311 VIC524308:VIC524311 VRY524308:VRY524311 WBU524308:WBU524311 WLQ524308:WLQ524311 WVM524308:WVM524311 E589844:E589847 JA589844:JA589847 SW589844:SW589847 ACS589844:ACS589847 AMO589844:AMO589847 AWK589844:AWK589847 BGG589844:BGG589847 BQC589844:BQC589847 BZY589844:BZY589847 CJU589844:CJU589847 CTQ589844:CTQ589847 DDM589844:DDM589847 DNI589844:DNI589847 DXE589844:DXE589847 EHA589844:EHA589847 EQW589844:EQW589847 FAS589844:FAS589847 FKO589844:FKO589847 FUK589844:FUK589847 GEG589844:GEG589847 GOC589844:GOC589847 GXY589844:GXY589847 HHU589844:HHU589847 HRQ589844:HRQ589847 IBM589844:IBM589847 ILI589844:ILI589847 IVE589844:IVE589847 JFA589844:JFA589847 JOW589844:JOW589847 JYS589844:JYS589847 KIO589844:KIO589847 KSK589844:KSK589847 LCG589844:LCG589847 LMC589844:LMC589847 LVY589844:LVY589847 MFU589844:MFU589847 MPQ589844:MPQ589847 MZM589844:MZM589847 NJI589844:NJI589847 NTE589844:NTE589847 ODA589844:ODA589847 OMW589844:OMW589847 OWS589844:OWS589847 PGO589844:PGO589847 PQK589844:PQK589847 QAG589844:QAG589847 QKC589844:QKC589847 QTY589844:QTY589847 RDU589844:RDU589847 RNQ589844:RNQ589847 RXM589844:RXM589847 SHI589844:SHI589847 SRE589844:SRE589847 TBA589844:TBA589847 TKW589844:TKW589847 TUS589844:TUS589847 UEO589844:UEO589847 UOK589844:UOK589847 UYG589844:UYG589847 VIC589844:VIC589847 VRY589844:VRY589847 WBU589844:WBU589847 WLQ589844:WLQ589847 WVM589844:WVM589847 E655380:E655383 JA655380:JA655383 SW655380:SW655383 ACS655380:ACS655383 AMO655380:AMO655383 AWK655380:AWK655383 BGG655380:BGG655383 BQC655380:BQC655383 BZY655380:BZY655383 CJU655380:CJU655383 CTQ655380:CTQ655383 DDM655380:DDM655383 DNI655380:DNI655383 DXE655380:DXE655383 EHA655380:EHA655383 EQW655380:EQW655383 FAS655380:FAS655383 FKO655380:FKO655383 FUK655380:FUK655383 GEG655380:GEG655383 GOC655380:GOC655383 GXY655380:GXY655383 HHU655380:HHU655383 HRQ655380:HRQ655383 IBM655380:IBM655383 ILI655380:ILI655383 IVE655380:IVE655383 JFA655380:JFA655383 JOW655380:JOW655383 JYS655380:JYS655383 KIO655380:KIO655383 KSK655380:KSK655383 LCG655380:LCG655383 LMC655380:LMC655383 LVY655380:LVY655383 MFU655380:MFU655383 MPQ655380:MPQ655383 MZM655380:MZM655383 NJI655380:NJI655383 NTE655380:NTE655383 ODA655380:ODA655383 OMW655380:OMW655383 OWS655380:OWS655383 PGO655380:PGO655383 PQK655380:PQK655383 QAG655380:QAG655383 QKC655380:QKC655383 QTY655380:QTY655383 RDU655380:RDU655383 RNQ655380:RNQ655383 RXM655380:RXM655383 SHI655380:SHI655383 SRE655380:SRE655383 TBA655380:TBA655383 TKW655380:TKW655383 TUS655380:TUS655383 UEO655380:UEO655383 UOK655380:UOK655383 UYG655380:UYG655383 VIC655380:VIC655383 VRY655380:VRY655383 WBU655380:WBU655383 WLQ655380:WLQ655383 WVM655380:WVM655383 E720916:E720919 JA720916:JA720919 SW720916:SW720919 ACS720916:ACS720919 AMO720916:AMO720919 AWK720916:AWK720919 BGG720916:BGG720919 BQC720916:BQC720919 BZY720916:BZY720919 CJU720916:CJU720919 CTQ720916:CTQ720919 DDM720916:DDM720919 DNI720916:DNI720919 DXE720916:DXE720919 EHA720916:EHA720919 EQW720916:EQW720919 FAS720916:FAS720919 FKO720916:FKO720919 FUK720916:FUK720919 GEG720916:GEG720919 GOC720916:GOC720919 GXY720916:GXY720919 HHU720916:HHU720919 HRQ720916:HRQ720919 IBM720916:IBM720919 ILI720916:ILI720919 IVE720916:IVE720919 JFA720916:JFA720919 JOW720916:JOW720919 JYS720916:JYS720919 KIO720916:KIO720919 KSK720916:KSK720919 LCG720916:LCG720919 LMC720916:LMC720919 LVY720916:LVY720919 MFU720916:MFU720919 MPQ720916:MPQ720919 MZM720916:MZM720919 NJI720916:NJI720919 NTE720916:NTE720919 ODA720916:ODA720919 OMW720916:OMW720919 OWS720916:OWS720919 PGO720916:PGO720919 PQK720916:PQK720919 QAG720916:QAG720919 QKC720916:QKC720919 QTY720916:QTY720919 RDU720916:RDU720919 RNQ720916:RNQ720919 RXM720916:RXM720919 SHI720916:SHI720919 SRE720916:SRE720919 TBA720916:TBA720919 TKW720916:TKW720919 TUS720916:TUS720919 UEO720916:UEO720919 UOK720916:UOK720919 UYG720916:UYG720919 VIC720916:VIC720919 VRY720916:VRY720919 WBU720916:WBU720919 WLQ720916:WLQ720919 WVM720916:WVM720919 E786452:E786455 JA786452:JA786455 SW786452:SW786455 ACS786452:ACS786455 AMO786452:AMO786455 AWK786452:AWK786455 BGG786452:BGG786455 BQC786452:BQC786455 BZY786452:BZY786455 CJU786452:CJU786455 CTQ786452:CTQ786455 DDM786452:DDM786455 DNI786452:DNI786455 DXE786452:DXE786455 EHA786452:EHA786455 EQW786452:EQW786455 FAS786452:FAS786455 FKO786452:FKO786455 FUK786452:FUK786455 GEG786452:GEG786455 GOC786452:GOC786455 GXY786452:GXY786455 HHU786452:HHU786455 HRQ786452:HRQ786455 IBM786452:IBM786455 ILI786452:ILI786455 IVE786452:IVE786455 JFA786452:JFA786455 JOW786452:JOW786455 JYS786452:JYS786455 KIO786452:KIO786455 KSK786452:KSK786455 LCG786452:LCG786455 LMC786452:LMC786455 LVY786452:LVY786455 MFU786452:MFU786455 MPQ786452:MPQ786455 MZM786452:MZM786455 NJI786452:NJI786455 NTE786452:NTE786455 ODA786452:ODA786455 OMW786452:OMW786455 OWS786452:OWS786455 PGO786452:PGO786455 PQK786452:PQK786455 QAG786452:QAG786455 QKC786452:QKC786455 QTY786452:QTY786455 RDU786452:RDU786455 RNQ786452:RNQ786455 RXM786452:RXM786455 SHI786452:SHI786455 SRE786452:SRE786455 TBA786452:TBA786455 TKW786452:TKW786455 TUS786452:TUS786455 UEO786452:UEO786455 UOK786452:UOK786455 UYG786452:UYG786455 VIC786452:VIC786455 VRY786452:VRY786455 WBU786452:WBU786455 WLQ786452:WLQ786455 WVM786452:WVM786455 E851988:E851991 JA851988:JA851991 SW851988:SW851991 ACS851988:ACS851991 AMO851988:AMO851991 AWK851988:AWK851991 BGG851988:BGG851991 BQC851988:BQC851991 BZY851988:BZY851991 CJU851988:CJU851991 CTQ851988:CTQ851991 DDM851988:DDM851991 DNI851988:DNI851991 DXE851988:DXE851991 EHA851988:EHA851991 EQW851988:EQW851991 FAS851988:FAS851991 FKO851988:FKO851991 FUK851988:FUK851991 GEG851988:GEG851991 GOC851988:GOC851991 GXY851988:GXY851991 HHU851988:HHU851991 HRQ851988:HRQ851991 IBM851988:IBM851991 ILI851988:ILI851991 IVE851988:IVE851991 JFA851988:JFA851991 JOW851988:JOW851991 JYS851988:JYS851991 KIO851988:KIO851991 KSK851988:KSK851991 LCG851988:LCG851991 LMC851988:LMC851991 LVY851988:LVY851991 MFU851988:MFU851991 MPQ851988:MPQ851991 MZM851988:MZM851991 NJI851988:NJI851991 NTE851988:NTE851991 ODA851988:ODA851991 OMW851988:OMW851991 OWS851988:OWS851991 PGO851988:PGO851991 PQK851988:PQK851991 QAG851988:QAG851991 QKC851988:QKC851991 QTY851988:QTY851991 RDU851988:RDU851991 RNQ851988:RNQ851991 RXM851988:RXM851991 SHI851988:SHI851991 SRE851988:SRE851991 TBA851988:TBA851991 TKW851988:TKW851991 TUS851988:TUS851991 UEO851988:UEO851991 UOK851988:UOK851991 UYG851988:UYG851991 VIC851988:VIC851991 VRY851988:VRY851991 WBU851988:WBU851991 WLQ851988:WLQ851991 WVM851988:WVM851991 E917524:E917527 JA917524:JA917527 SW917524:SW917527 ACS917524:ACS917527 AMO917524:AMO917527 AWK917524:AWK917527 BGG917524:BGG917527 BQC917524:BQC917527 BZY917524:BZY917527 CJU917524:CJU917527 CTQ917524:CTQ917527 DDM917524:DDM917527 DNI917524:DNI917527 DXE917524:DXE917527 EHA917524:EHA917527 EQW917524:EQW917527 FAS917524:FAS917527 FKO917524:FKO917527 FUK917524:FUK917527 GEG917524:GEG917527 GOC917524:GOC917527 GXY917524:GXY917527 HHU917524:HHU917527 HRQ917524:HRQ917527 IBM917524:IBM917527 ILI917524:ILI917527 IVE917524:IVE917527 JFA917524:JFA917527 JOW917524:JOW917527 JYS917524:JYS917527 KIO917524:KIO917527 KSK917524:KSK917527 LCG917524:LCG917527 LMC917524:LMC917527 LVY917524:LVY917527 MFU917524:MFU917527 MPQ917524:MPQ917527 MZM917524:MZM917527 NJI917524:NJI917527 NTE917524:NTE917527 ODA917524:ODA917527 OMW917524:OMW917527 OWS917524:OWS917527 PGO917524:PGO917527 PQK917524:PQK917527 QAG917524:QAG917527 QKC917524:QKC917527 QTY917524:QTY917527 RDU917524:RDU917527 RNQ917524:RNQ917527 RXM917524:RXM917527 SHI917524:SHI917527 SRE917524:SRE917527 TBA917524:TBA917527 TKW917524:TKW917527 TUS917524:TUS917527 UEO917524:UEO917527 UOK917524:UOK917527 UYG917524:UYG917527 VIC917524:VIC917527 VRY917524:VRY917527 WBU917524:WBU917527 WLQ917524:WLQ917527 WVM917524:WVM917527 E983060:E983063 JA983060:JA983063 SW983060:SW983063 ACS983060:ACS983063 AMO983060:AMO983063 AWK983060:AWK983063 BGG983060:BGG983063 BQC983060:BQC983063 BZY983060:BZY983063 CJU983060:CJU983063 CTQ983060:CTQ983063 DDM983060:DDM983063 DNI983060:DNI983063 DXE983060:DXE983063 EHA983060:EHA983063 EQW983060:EQW983063 FAS983060:FAS983063 FKO983060:FKO983063 FUK983060:FUK983063 GEG983060:GEG983063 GOC983060:GOC983063 GXY983060:GXY983063 HHU983060:HHU983063 HRQ983060:HRQ983063 IBM983060:IBM983063 ILI983060:ILI983063 IVE983060:IVE983063 JFA983060:JFA983063 JOW983060:JOW983063 JYS983060:JYS983063 KIO983060:KIO983063 KSK983060:KSK983063 LCG983060:LCG983063 LMC983060:LMC983063 LVY983060:LVY983063 MFU983060:MFU983063 MPQ983060:MPQ983063 MZM983060:MZM983063 NJI983060:NJI983063 NTE983060:NTE983063 ODA983060:ODA983063 OMW983060:OMW983063 OWS983060:OWS983063 PGO983060:PGO983063 PQK983060:PQK983063 QAG983060:QAG983063 QKC983060:QKC983063 QTY983060:QTY983063 RDU983060:RDU983063 RNQ983060:RNQ983063 RXM983060:RXM983063 SHI983060:SHI983063 SRE983060:SRE983063 TBA983060:TBA983063 TKW983060:TKW983063 TUS983060:TUS983063 UEO983060:UEO983063 UOK983060:UOK983063 UYG983060:UYG983063 VIC983060:VIC983063 VRY983060:VRY983063 WBU983060:WBU983063 WLQ983060:WLQ983063 WVM983060:WVM983063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16:G19 IY16:JC19 SU16:SY19 ACQ16:ACU19 AMM16:AMQ19 AWI16:AWM19 BGE16:BGI19 BQA16:BQE19 BZW16:CAA19 CJS16:CJW19 CTO16:CTS19 DDK16:DDO19 DNG16:DNK19 DXC16:DXG19 EGY16:EHC19 EQU16:EQY19 FAQ16:FAU19 FKM16:FKQ19 FUI16:FUM19 GEE16:GEI19 GOA16:GOE19 GXW16:GYA19 HHS16:HHW19 HRO16:HRS19 IBK16:IBO19 ILG16:ILK19 IVC16:IVG19 JEY16:JFC19 JOU16:JOY19 JYQ16:JYU19 KIM16:KIQ19 KSI16:KSM19 LCE16:LCI19 LMA16:LME19 LVW16:LWA19 MFS16:MFW19 MPO16:MPS19 MZK16:MZO19 NJG16:NJK19 NTC16:NTG19 OCY16:ODC19 OMU16:OMY19 OWQ16:OWU19 PGM16:PGQ19 PQI16:PQM19 QAE16:QAI19 QKA16:QKE19 QTW16:QUA19 RDS16:RDW19 RNO16:RNS19 RXK16:RXO19 SHG16:SHK19 SRC16:SRG19 TAY16:TBC19 TKU16:TKY19 TUQ16:TUU19 UEM16:UEQ19 UOI16:UOM19 UYE16:UYI19 VIA16:VIE19 VRW16:VSA19 WBS16:WBW19 WLO16:WLS19 WVK16:WVO19 C65552:G65555 IY65552:JC65555 SU65552:SY65555 ACQ65552:ACU65555 AMM65552:AMQ65555 AWI65552:AWM65555 BGE65552:BGI65555 BQA65552:BQE65555 BZW65552:CAA65555 CJS65552:CJW65555 CTO65552:CTS65555 DDK65552:DDO65555 DNG65552:DNK65555 DXC65552:DXG65555 EGY65552:EHC65555 EQU65552:EQY65555 FAQ65552:FAU65555 FKM65552:FKQ65555 FUI65552:FUM65555 GEE65552:GEI65555 GOA65552:GOE65555 GXW65552:GYA65555 HHS65552:HHW65555 HRO65552:HRS65555 IBK65552:IBO65555 ILG65552:ILK65555 IVC65552:IVG65555 JEY65552:JFC65555 JOU65552:JOY65555 JYQ65552:JYU65555 KIM65552:KIQ65555 KSI65552:KSM65555 LCE65552:LCI65555 LMA65552:LME65555 LVW65552:LWA65555 MFS65552:MFW65555 MPO65552:MPS65555 MZK65552:MZO65555 NJG65552:NJK65555 NTC65552:NTG65555 OCY65552:ODC65555 OMU65552:OMY65555 OWQ65552:OWU65555 PGM65552:PGQ65555 PQI65552:PQM65555 QAE65552:QAI65555 QKA65552:QKE65555 QTW65552:QUA65555 RDS65552:RDW65555 RNO65552:RNS65555 RXK65552:RXO65555 SHG65552:SHK65555 SRC65552:SRG65555 TAY65552:TBC65555 TKU65552:TKY65555 TUQ65552:TUU65555 UEM65552:UEQ65555 UOI65552:UOM65555 UYE65552:UYI65555 VIA65552:VIE65555 VRW65552:VSA65555 WBS65552:WBW65555 WLO65552:WLS65555 WVK65552:WVO65555 C131088:G131091 IY131088:JC131091 SU131088:SY131091 ACQ131088:ACU131091 AMM131088:AMQ131091 AWI131088:AWM131091 BGE131088:BGI131091 BQA131088:BQE131091 BZW131088:CAA131091 CJS131088:CJW131091 CTO131088:CTS131091 DDK131088:DDO131091 DNG131088:DNK131091 DXC131088:DXG131091 EGY131088:EHC131091 EQU131088:EQY131091 FAQ131088:FAU131091 FKM131088:FKQ131091 FUI131088:FUM131091 GEE131088:GEI131091 GOA131088:GOE131091 GXW131088:GYA131091 HHS131088:HHW131091 HRO131088:HRS131091 IBK131088:IBO131091 ILG131088:ILK131091 IVC131088:IVG131091 JEY131088:JFC131091 JOU131088:JOY131091 JYQ131088:JYU131091 KIM131088:KIQ131091 KSI131088:KSM131091 LCE131088:LCI131091 LMA131088:LME131091 LVW131088:LWA131091 MFS131088:MFW131091 MPO131088:MPS131091 MZK131088:MZO131091 NJG131088:NJK131091 NTC131088:NTG131091 OCY131088:ODC131091 OMU131088:OMY131091 OWQ131088:OWU131091 PGM131088:PGQ131091 PQI131088:PQM131091 QAE131088:QAI131091 QKA131088:QKE131091 QTW131088:QUA131091 RDS131088:RDW131091 RNO131088:RNS131091 RXK131088:RXO131091 SHG131088:SHK131091 SRC131088:SRG131091 TAY131088:TBC131091 TKU131088:TKY131091 TUQ131088:TUU131091 UEM131088:UEQ131091 UOI131088:UOM131091 UYE131088:UYI131091 VIA131088:VIE131091 VRW131088:VSA131091 WBS131088:WBW131091 WLO131088:WLS131091 WVK131088:WVO131091 C196624:G196627 IY196624:JC196627 SU196624:SY196627 ACQ196624:ACU196627 AMM196624:AMQ196627 AWI196624:AWM196627 BGE196624:BGI196627 BQA196624:BQE196627 BZW196624:CAA196627 CJS196624:CJW196627 CTO196624:CTS196627 DDK196624:DDO196627 DNG196624:DNK196627 DXC196624:DXG196627 EGY196624:EHC196627 EQU196624:EQY196627 FAQ196624:FAU196627 FKM196624:FKQ196627 FUI196624:FUM196627 GEE196624:GEI196627 GOA196624:GOE196627 GXW196624:GYA196627 HHS196624:HHW196627 HRO196624:HRS196627 IBK196624:IBO196627 ILG196624:ILK196627 IVC196624:IVG196627 JEY196624:JFC196627 JOU196624:JOY196627 JYQ196624:JYU196627 KIM196624:KIQ196627 KSI196624:KSM196627 LCE196624:LCI196627 LMA196624:LME196627 LVW196624:LWA196627 MFS196624:MFW196627 MPO196624:MPS196627 MZK196624:MZO196627 NJG196624:NJK196627 NTC196624:NTG196627 OCY196624:ODC196627 OMU196624:OMY196627 OWQ196624:OWU196627 PGM196624:PGQ196627 PQI196624:PQM196627 QAE196624:QAI196627 QKA196624:QKE196627 QTW196624:QUA196627 RDS196624:RDW196627 RNO196624:RNS196627 RXK196624:RXO196627 SHG196624:SHK196627 SRC196624:SRG196627 TAY196624:TBC196627 TKU196624:TKY196627 TUQ196624:TUU196627 UEM196624:UEQ196627 UOI196624:UOM196627 UYE196624:UYI196627 VIA196624:VIE196627 VRW196624:VSA196627 WBS196624:WBW196627 WLO196624:WLS196627 WVK196624:WVO196627 C262160:G262163 IY262160:JC262163 SU262160:SY262163 ACQ262160:ACU262163 AMM262160:AMQ262163 AWI262160:AWM262163 BGE262160:BGI262163 BQA262160:BQE262163 BZW262160:CAA262163 CJS262160:CJW262163 CTO262160:CTS262163 DDK262160:DDO262163 DNG262160:DNK262163 DXC262160:DXG262163 EGY262160:EHC262163 EQU262160:EQY262163 FAQ262160:FAU262163 FKM262160:FKQ262163 FUI262160:FUM262163 GEE262160:GEI262163 GOA262160:GOE262163 GXW262160:GYA262163 HHS262160:HHW262163 HRO262160:HRS262163 IBK262160:IBO262163 ILG262160:ILK262163 IVC262160:IVG262163 JEY262160:JFC262163 JOU262160:JOY262163 JYQ262160:JYU262163 KIM262160:KIQ262163 KSI262160:KSM262163 LCE262160:LCI262163 LMA262160:LME262163 LVW262160:LWA262163 MFS262160:MFW262163 MPO262160:MPS262163 MZK262160:MZO262163 NJG262160:NJK262163 NTC262160:NTG262163 OCY262160:ODC262163 OMU262160:OMY262163 OWQ262160:OWU262163 PGM262160:PGQ262163 PQI262160:PQM262163 QAE262160:QAI262163 QKA262160:QKE262163 QTW262160:QUA262163 RDS262160:RDW262163 RNO262160:RNS262163 RXK262160:RXO262163 SHG262160:SHK262163 SRC262160:SRG262163 TAY262160:TBC262163 TKU262160:TKY262163 TUQ262160:TUU262163 UEM262160:UEQ262163 UOI262160:UOM262163 UYE262160:UYI262163 VIA262160:VIE262163 VRW262160:VSA262163 WBS262160:WBW262163 WLO262160:WLS262163 WVK262160:WVO262163 C327696:G327699 IY327696:JC327699 SU327696:SY327699 ACQ327696:ACU327699 AMM327696:AMQ327699 AWI327696:AWM327699 BGE327696:BGI327699 BQA327696:BQE327699 BZW327696:CAA327699 CJS327696:CJW327699 CTO327696:CTS327699 DDK327696:DDO327699 DNG327696:DNK327699 DXC327696:DXG327699 EGY327696:EHC327699 EQU327696:EQY327699 FAQ327696:FAU327699 FKM327696:FKQ327699 FUI327696:FUM327699 GEE327696:GEI327699 GOA327696:GOE327699 GXW327696:GYA327699 HHS327696:HHW327699 HRO327696:HRS327699 IBK327696:IBO327699 ILG327696:ILK327699 IVC327696:IVG327699 JEY327696:JFC327699 JOU327696:JOY327699 JYQ327696:JYU327699 KIM327696:KIQ327699 KSI327696:KSM327699 LCE327696:LCI327699 LMA327696:LME327699 LVW327696:LWA327699 MFS327696:MFW327699 MPO327696:MPS327699 MZK327696:MZO327699 NJG327696:NJK327699 NTC327696:NTG327699 OCY327696:ODC327699 OMU327696:OMY327699 OWQ327696:OWU327699 PGM327696:PGQ327699 PQI327696:PQM327699 QAE327696:QAI327699 QKA327696:QKE327699 QTW327696:QUA327699 RDS327696:RDW327699 RNO327696:RNS327699 RXK327696:RXO327699 SHG327696:SHK327699 SRC327696:SRG327699 TAY327696:TBC327699 TKU327696:TKY327699 TUQ327696:TUU327699 UEM327696:UEQ327699 UOI327696:UOM327699 UYE327696:UYI327699 VIA327696:VIE327699 VRW327696:VSA327699 WBS327696:WBW327699 WLO327696:WLS327699 WVK327696:WVO327699 C393232:G393235 IY393232:JC393235 SU393232:SY393235 ACQ393232:ACU393235 AMM393232:AMQ393235 AWI393232:AWM393235 BGE393232:BGI393235 BQA393232:BQE393235 BZW393232:CAA393235 CJS393232:CJW393235 CTO393232:CTS393235 DDK393232:DDO393235 DNG393232:DNK393235 DXC393232:DXG393235 EGY393232:EHC393235 EQU393232:EQY393235 FAQ393232:FAU393235 FKM393232:FKQ393235 FUI393232:FUM393235 GEE393232:GEI393235 GOA393232:GOE393235 GXW393232:GYA393235 HHS393232:HHW393235 HRO393232:HRS393235 IBK393232:IBO393235 ILG393232:ILK393235 IVC393232:IVG393235 JEY393232:JFC393235 JOU393232:JOY393235 JYQ393232:JYU393235 KIM393232:KIQ393235 KSI393232:KSM393235 LCE393232:LCI393235 LMA393232:LME393235 LVW393232:LWA393235 MFS393232:MFW393235 MPO393232:MPS393235 MZK393232:MZO393235 NJG393232:NJK393235 NTC393232:NTG393235 OCY393232:ODC393235 OMU393232:OMY393235 OWQ393232:OWU393235 PGM393232:PGQ393235 PQI393232:PQM393235 QAE393232:QAI393235 QKA393232:QKE393235 QTW393232:QUA393235 RDS393232:RDW393235 RNO393232:RNS393235 RXK393232:RXO393235 SHG393232:SHK393235 SRC393232:SRG393235 TAY393232:TBC393235 TKU393232:TKY393235 TUQ393232:TUU393235 UEM393232:UEQ393235 UOI393232:UOM393235 UYE393232:UYI393235 VIA393232:VIE393235 VRW393232:VSA393235 WBS393232:WBW393235 WLO393232:WLS393235 WVK393232:WVO393235 C458768:G458771 IY458768:JC458771 SU458768:SY458771 ACQ458768:ACU458771 AMM458768:AMQ458771 AWI458768:AWM458771 BGE458768:BGI458771 BQA458768:BQE458771 BZW458768:CAA458771 CJS458768:CJW458771 CTO458768:CTS458771 DDK458768:DDO458771 DNG458768:DNK458771 DXC458768:DXG458771 EGY458768:EHC458771 EQU458768:EQY458771 FAQ458768:FAU458771 FKM458768:FKQ458771 FUI458768:FUM458771 GEE458768:GEI458771 GOA458768:GOE458771 GXW458768:GYA458771 HHS458768:HHW458771 HRO458768:HRS458771 IBK458768:IBO458771 ILG458768:ILK458771 IVC458768:IVG458771 JEY458768:JFC458771 JOU458768:JOY458771 JYQ458768:JYU458771 KIM458768:KIQ458771 KSI458768:KSM458771 LCE458768:LCI458771 LMA458768:LME458771 LVW458768:LWA458771 MFS458768:MFW458771 MPO458768:MPS458771 MZK458768:MZO458771 NJG458768:NJK458771 NTC458768:NTG458771 OCY458768:ODC458771 OMU458768:OMY458771 OWQ458768:OWU458771 PGM458768:PGQ458771 PQI458768:PQM458771 QAE458768:QAI458771 QKA458768:QKE458771 QTW458768:QUA458771 RDS458768:RDW458771 RNO458768:RNS458771 RXK458768:RXO458771 SHG458768:SHK458771 SRC458768:SRG458771 TAY458768:TBC458771 TKU458768:TKY458771 TUQ458768:TUU458771 UEM458768:UEQ458771 UOI458768:UOM458771 UYE458768:UYI458771 VIA458768:VIE458771 VRW458768:VSA458771 WBS458768:WBW458771 WLO458768:WLS458771 WVK458768:WVO458771 C524304:G524307 IY524304:JC524307 SU524304:SY524307 ACQ524304:ACU524307 AMM524304:AMQ524307 AWI524304:AWM524307 BGE524304:BGI524307 BQA524304:BQE524307 BZW524304:CAA524307 CJS524304:CJW524307 CTO524304:CTS524307 DDK524304:DDO524307 DNG524304:DNK524307 DXC524304:DXG524307 EGY524304:EHC524307 EQU524304:EQY524307 FAQ524304:FAU524307 FKM524304:FKQ524307 FUI524304:FUM524307 GEE524304:GEI524307 GOA524304:GOE524307 GXW524304:GYA524307 HHS524304:HHW524307 HRO524304:HRS524307 IBK524304:IBO524307 ILG524304:ILK524307 IVC524304:IVG524307 JEY524304:JFC524307 JOU524304:JOY524307 JYQ524304:JYU524307 KIM524304:KIQ524307 KSI524304:KSM524307 LCE524304:LCI524307 LMA524304:LME524307 LVW524304:LWA524307 MFS524304:MFW524307 MPO524304:MPS524307 MZK524304:MZO524307 NJG524304:NJK524307 NTC524304:NTG524307 OCY524304:ODC524307 OMU524304:OMY524307 OWQ524304:OWU524307 PGM524304:PGQ524307 PQI524304:PQM524307 QAE524304:QAI524307 QKA524304:QKE524307 QTW524304:QUA524307 RDS524304:RDW524307 RNO524304:RNS524307 RXK524304:RXO524307 SHG524304:SHK524307 SRC524304:SRG524307 TAY524304:TBC524307 TKU524304:TKY524307 TUQ524304:TUU524307 UEM524304:UEQ524307 UOI524304:UOM524307 UYE524304:UYI524307 VIA524304:VIE524307 VRW524304:VSA524307 WBS524304:WBW524307 WLO524304:WLS524307 WVK524304:WVO524307 C589840:G589843 IY589840:JC589843 SU589840:SY589843 ACQ589840:ACU589843 AMM589840:AMQ589843 AWI589840:AWM589843 BGE589840:BGI589843 BQA589840:BQE589843 BZW589840:CAA589843 CJS589840:CJW589843 CTO589840:CTS589843 DDK589840:DDO589843 DNG589840:DNK589843 DXC589840:DXG589843 EGY589840:EHC589843 EQU589840:EQY589843 FAQ589840:FAU589843 FKM589840:FKQ589843 FUI589840:FUM589843 GEE589840:GEI589843 GOA589840:GOE589843 GXW589840:GYA589843 HHS589840:HHW589843 HRO589840:HRS589843 IBK589840:IBO589843 ILG589840:ILK589843 IVC589840:IVG589843 JEY589840:JFC589843 JOU589840:JOY589843 JYQ589840:JYU589843 KIM589840:KIQ589843 KSI589840:KSM589843 LCE589840:LCI589843 LMA589840:LME589843 LVW589840:LWA589843 MFS589840:MFW589843 MPO589840:MPS589843 MZK589840:MZO589843 NJG589840:NJK589843 NTC589840:NTG589843 OCY589840:ODC589843 OMU589840:OMY589843 OWQ589840:OWU589843 PGM589840:PGQ589843 PQI589840:PQM589843 QAE589840:QAI589843 QKA589840:QKE589843 QTW589840:QUA589843 RDS589840:RDW589843 RNO589840:RNS589843 RXK589840:RXO589843 SHG589840:SHK589843 SRC589840:SRG589843 TAY589840:TBC589843 TKU589840:TKY589843 TUQ589840:TUU589843 UEM589840:UEQ589843 UOI589840:UOM589843 UYE589840:UYI589843 VIA589840:VIE589843 VRW589840:VSA589843 WBS589840:WBW589843 WLO589840:WLS589843 WVK589840:WVO589843 C655376:G655379 IY655376:JC655379 SU655376:SY655379 ACQ655376:ACU655379 AMM655376:AMQ655379 AWI655376:AWM655379 BGE655376:BGI655379 BQA655376:BQE655379 BZW655376:CAA655379 CJS655376:CJW655379 CTO655376:CTS655379 DDK655376:DDO655379 DNG655376:DNK655379 DXC655376:DXG655379 EGY655376:EHC655379 EQU655376:EQY655379 FAQ655376:FAU655379 FKM655376:FKQ655379 FUI655376:FUM655379 GEE655376:GEI655379 GOA655376:GOE655379 GXW655376:GYA655379 HHS655376:HHW655379 HRO655376:HRS655379 IBK655376:IBO655379 ILG655376:ILK655379 IVC655376:IVG655379 JEY655376:JFC655379 JOU655376:JOY655379 JYQ655376:JYU655379 KIM655376:KIQ655379 KSI655376:KSM655379 LCE655376:LCI655379 LMA655376:LME655379 LVW655376:LWA655379 MFS655376:MFW655379 MPO655376:MPS655379 MZK655376:MZO655379 NJG655376:NJK655379 NTC655376:NTG655379 OCY655376:ODC655379 OMU655376:OMY655379 OWQ655376:OWU655379 PGM655376:PGQ655379 PQI655376:PQM655379 QAE655376:QAI655379 QKA655376:QKE655379 QTW655376:QUA655379 RDS655376:RDW655379 RNO655376:RNS655379 RXK655376:RXO655379 SHG655376:SHK655379 SRC655376:SRG655379 TAY655376:TBC655379 TKU655376:TKY655379 TUQ655376:TUU655379 UEM655376:UEQ655379 UOI655376:UOM655379 UYE655376:UYI655379 VIA655376:VIE655379 VRW655376:VSA655379 WBS655376:WBW655379 WLO655376:WLS655379 WVK655376:WVO655379 C720912:G720915 IY720912:JC720915 SU720912:SY720915 ACQ720912:ACU720915 AMM720912:AMQ720915 AWI720912:AWM720915 BGE720912:BGI720915 BQA720912:BQE720915 BZW720912:CAA720915 CJS720912:CJW720915 CTO720912:CTS720915 DDK720912:DDO720915 DNG720912:DNK720915 DXC720912:DXG720915 EGY720912:EHC720915 EQU720912:EQY720915 FAQ720912:FAU720915 FKM720912:FKQ720915 FUI720912:FUM720915 GEE720912:GEI720915 GOA720912:GOE720915 GXW720912:GYA720915 HHS720912:HHW720915 HRO720912:HRS720915 IBK720912:IBO720915 ILG720912:ILK720915 IVC720912:IVG720915 JEY720912:JFC720915 JOU720912:JOY720915 JYQ720912:JYU720915 KIM720912:KIQ720915 KSI720912:KSM720915 LCE720912:LCI720915 LMA720912:LME720915 LVW720912:LWA720915 MFS720912:MFW720915 MPO720912:MPS720915 MZK720912:MZO720915 NJG720912:NJK720915 NTC720912:NTG720915 OCY720912:ODC720915 OMU720912:OMY720915 OWQ720912:OWU720915 PGM720912:PGQ720915 PQI720912:PQM720915 QAE720912:QAI720915 QKA720912:QKE720915 QTW720912:QUA720915 RDS720912:RDW720915 RNO720912:RNS720915 RXK720912:RXO720915 SHG720912:SHK720915 SRC720912:SRG720915 TAY720912:TBC720915 TKU720912:TKY720915 TUQ720912:TUU720915 UEM720912:UEQ720915 UOI720912:UOM720915 UYE720912:UYI720915 VIA720912:VIE720915 VRW720912:VSA720915 WBS720912:WBW720915 WLO720912:WLS720915 WVK720912:WVO720915 C786448:G786451 IY786448:JC786451 SU786448:SY786451 ACQ786448:ACU786451 AMM786448:AMQ786451 AWI786448:AWM786451 BGE786448:BGI786451 BQA786448:BQE786451 BZW786448:CAA786451 CJS786448:CJW786451 CTO786448:CTS786451 DDK786448:DDO786451 DNG786448:DNK786451 DXC786448:DXG786451 EGY786448:EHC786451 EQU786448:EQY786451 FAQ786448:FAU786451 FKM786448:FKQ786451 FUI786448:FUM786451 GEE786448:GEI786451 GOA786448:GOE786451 GXW786448:GYA786451 HHS786448:HHW786451 HRO786448:HRS786451 IBK786448:IBO786451 ILG786448:ILK786451 IVC786448:IVG786451 JEY786448:JFC786451 JOU786448:JOY786451 JYQ786448:JYU786451 KIM786448:KIQ786451 KSI786448:KSM786451 LCE786448:LCI786451 LMA786448:LME786451 LVW786448:LWA786451 MFS786448:MFW786451 MPO786448:MPS786451 MZK786448:MZO786451 NJG786448:NJK786451 NTC786448:NTG786451 OCY786448:ODC786451 OMU786448:OMY786451 OWQ786448:OWU786451 PGM786448:PGQ786451 PQI786448:PQM786451 QAE786448:QAI786451 QKA786448:QKE786451 QTW786448:QUA786451 RDS786448:RDW786451 RNO786448:RNS786451 RXK786448:RXO786451 SHG786448:SHK786451 SRC786448:SRG786451 TAY786448:TBC786451 TKU786448:TKY786451 TUQ786448:TUU786451 UEM786448:UEQ786451 UOI786448:UOM786451 UYE786448:UYI786451 VIA786448:VIE786451 VRW786448:VSA786451 WBS786448:WBW786451 WLO786448:WLS786451 WVK786448:WVO786451 C851984:G851987 IY851984:JC851987 SU851984:SY851987 ACQ851984:ACU851987 AMM851984:AMQ851987 AWI851984:AWM851987 BGE851984:BGI851987 BQA851984:BQE851987 BZW851984:CAA851987 CJS851984:CJW851987 CTO851984:CTS851987 DDK851984:DDO851987 DNG851984:DNK851987 DXC851984:DXG851987 EGY851984:EHC851987 EQU851984:EQY851987 FAQ851984:FAU851987 FKM851984:FKQ851987 FUI851984:FUM851987 GEE851984:GEI851987 GOA851984:GOE851987 GXW851984:GYA851987 HHS851984:HHW851987 HRO851984:HRS851987 IBK851984:IBO851987 ILG851984:ILK851987 IVC851984:IVG851987 JEY851984:JFC851987 JOU851984:JOY851987 JYQ851984:JYU851987 KIM851984:KIQ851987 KSI851984:KSM851987 LCE851984:LCI851987 LMA851984:LME851987 LVW851984:LWA851987 MFS851984:MFW851987 MPO851984:MPS851987 MZK851984:MZO851987 NJG851984:NJK851987 NTC851984:NTG851987 OCY851984:ODC851987 OMU851984:OMY851987 OWQ851984:OWU851987 PGM851984:PGQ851987 PQI851984:PQM851987 QAE851984:QAI851987 QKA851984:QKE851987 QTW851984:QUA851987 RDS851984:RDW851987 RNO851984:RNS851987 RXK851984:RXO851987 SHG851984:SHK851987 SRC851984:SRG851987 TAY851984:TBC851987 TKU851984:TKY851987 TUQ851984:TUU851987 UEM851984:UEQ851987 UOI851984:UOM851987 UYE851984:UYI851987 VIA851984:VIE851987 VRW851984:VSA851987 WBS851984:WBW851987 WLO851984:WLS851987 WVK851984:WVO851987 C917520:G917523 IY917520:JC917523 SU917520:SY917523 ACQ917520:ACU917523 AMM917520:AMQ917523 AWI917520:AWM917523 BGE917520:BGI917523 BQA917520:BQE917523 BZW917520:CAA917523 CJS917520:CJW917523 CTO917520:CTS917523 DDK917520:DDO917523 DNG917520:DNK917523 DXC917520:DXG917523 EGY917520:EHC917523 EQU917520:EQY917523 FAQ917520:FAU917523 FKM917520:FKQ917523 FUI917520:FUM917523 GEE917520:GEI917523 GOA917520:GOE917523 GXW917520:GYA917523 HHS917520:HHW917523 HRO917520:HRS917523 IBK917520:IBO917523 ILG917520:ILK917523 IVC917520:IVG917523 JEY917520:JFC917523 JOU917520:JOY917523 JYQ917520:JYU917523 KIM917520:KIQ917523 KSI917520:KSM917523 LCE917520:LCI917523 LMA917520:LME917523 LVW917520:LWA917523 MFS917520:MFW917523 MPO917520:MPS917523 MZK917520:MZO917523 NJG917520:NJK917523 NTC917520:NTG917523 OCY917520:ODC917523 OMU917520:OMY917523 OWQ917520:OWU917523 PGM917520:PGQ917523 PQI917520:PQM917523 QAE917520:QAI917523 QKA917520:QKE917523 QTW917520:QUA917523 RDS917520:RDW917523 RNO917520:RNS917523 RXK917520:RXO917523 SHG917520:SHK917523 SRC917520:SRG917523 TAY917520:TBC917523 TKU917520:TKY917523 TUQ917520:TUU917523 UEM917520:UEQ917523 UOI917520:UOM917523 UYE917520:UYI917523 VIA917520:VIE917523 VRW917520:VSA917523 WBS917520:WBW917523 WLO917520:WLS917523 WVK917520:WVO917523 C983056:G983059 IY983056:JC983059 SU983056:SY983059 ACQ983056:ACU983059 AMM983056:AMQ983059 AWI983056:AWM983059 BGE983056:BGI983059 BQA983056:BQE983059 BZW983056:CAA983059 CJS983056:CJW983059 CTO983056:CTS983059 DDK983056:DDO983059 DNG983056:DNK983059 DXC983056:DXG983059 EGY983056:EHC983059 EQU983056:EQY983059 FAQ983056:FAU983059 FKM983056:FKQ983059 FUI983056:FUM983059 GEE983056:GEI983059 GOA983056:GOE983059 GXW983056:GYA983059 HHS983056:HHW983059 HRO983056:HRS983059 IBK983056:IBO983059 ILG983056:ILK983059 IVC983056:IVG983059 JEY983056:JFC983059 JOU983056:JOY983059 JYQ983056:JYU983059 KIM983056:KIQ983059 KSI983056:KSM983059 LCE983056:LCI983059 LMA983056:LME983059 LVW983056:LWA983059 MFS983056:MFW983059 MPO983056:MPS983059 MZK983056:MZO983059 NJG983056:NJK983059 NTC983056:NTG983059 OCY983056:ODC983059 OMU983056:OMY983059 OWQ983056:OWU983059 PGM983056:PGQ983059 PQI983056:PQM983059 QAE983056:QAI983059 QKA983056:QKE983059 QTW983056:QUA983059 RDS983056:RDW983059 RNO983056:RNS983059 RXK983056:RXO983059 SHG983056:SHK983059 SRC983056:SRG983059 TAY983056:TBC983059 TKU983056:TKY983059 TUQ983056:TUU983059 UEM983056:UEQ983059 UOI983056:UOM983059 UYE983056:UYI983059 VIA983056:VIE983059 VRW983056:VSA983059 WBS983056:WBW983059 WLO983056:WLS983059 WVK983056:WVO983059 E15:F15 JA15:JB15 SW15:SX15 ACS15:ACT15 AMO15:AMP15 AWK15:AWL15 BGG15:BGH15 BQC15:BQD15 BZY15:BZZ15 CJU15:CJV15 CTQ15:CTR15 DDM15:DDN15 DNI15:DNJ15 DXE15:DXF15 EHA15:EHB15 EQW15:EQX15 FAS15:FAT15 FKO15:FKP15 FUK15:FUL15 GEG15:GEH15 GOC15:GOD15 GXY15:GXZ15 HHU15:HHV15 HRQ15:HRR15 IBM15:IBN15 ILI15:ILJ15 IVE15:IVF15 JFA15:JFB15 JOW15:JOX15 JYS15:JYT15 KIO15:KIP15 KSK15:KSL15 LCG15:LCH15 LMC15:LMD15 LVY15:LVZ15 MFU15:MFV15 MPQ15:MPR15 MZM15:MZN15 NJI15:NJJ15 NTE15:NTF15 ODA15:ODB15 OMW15:OMX15 OWS15:OWT15 PGO15:PGP15 PQK15:PQL15 QAG15:QAH15 QKC15:QKD15 QTY15:QTZ15 RDU15:RDV15 RNQ15:RNR15 RXM15:RXN15 SHI15:SHJ15 SRE15:SRF15 TBA15:TBB15 TKW15:TKX15 TUS15:TUT15 UEO15:UEP15 UOK15:UOL15 UYG15:UYH15 VIC15:VID15 VRY15:VRZ15 WBU15:WBV15 WLQ15:WLR15 WVM15:WVN15 E65551:F65551 JA65551:JB65551 SW65551:SX65551 ACS65551:ACT65551 AMO65551:AMP65551 AWK65551:AWL65551 BGG65551:BGH65551 BQC65551:BQD65551 BZY65551:BZZ65551 CJU65551:CJV65551 CTQ65551:CTR65551 DDM65551:DDN65551 DNI65551:DNJ65551 DXE65551:DXF65551 EHA65551:EHB65551 EQW65551:EQX65551 FAS65551:FAT65551 FKO65551:FKP65551 FUK65551:FUL65551 GEG65551:GEH65551 GOC65551:GOD65551 GXY65551:GXZ65551 HHU65551:HHV65551 HRQ65551:HRR65551 IBM65551:IBN65551 ILI65551:ILJ65551 IVE65551:IVF65551 JFA65551:JFB65551 JOW65551:JOX65551 JYS65551:JYT65551 KIO65551:KIP65551 KSK65551:KSL65551 LCG65551:LCH65551 LMC65551:LMD65551 LVY65551:LVZ65551 MFU65551:MFV65551 MPQ65551:MPR65551 MZM65551:MZN65551 NJI65551:NJJ65551 NTE65551:NTF65551 ODA65551:ODB65551 OMW65551:OMX65551 OWS65551:OWT65551 PGO65551:PGP65551 PQK65551:PQL65551 QAG65551:QAH65551 QKC65551:QKD65551 QTY65551:QTZ65551 RDU65551:RDV65551 RNQ65551:RNR65551 RXM65551:RXN65551 SHI65551:SHJ65551 SRE65551:SRF65551 TBA65551:TBB65551 TKW65551:TKX65551 TUS65551:TUT65551 UEO65551:UEP65551 UOK65551:UOL65551 UYG65551:UYH65551 VIC65551:VID65551 VRY65551:VRZ65551 WBU65551:WBV65551 WLQ65551:WLR65551 WVM65551:WVN65551 E131087:F131087 JA131087:JB131087 SW131087:SX131087 ACS131087:ACT131087 AMO131087:AMP131087 AWK131087:AWL131087 BGG131087:BGH131087 BQC131087:BQD131087 BZY131087:BZZ131087 CJU131087:CJV131087 CTQ131087:CTR131087 DDM131087:DDN131087 DNI131087:DNJ131087 DXE131087:DXF131087 EHA131087:EHB131087 EQW131087:EQX131087 FAS131087:FAT131087 FKO131087:FKP131087 FUK131087:FUL131087 GEG131087:GEH131087 GOC131087:GOD131087 GXY131087:GXZ131087 HHU131087:HHV131087 HRQ131087:HRR131087 IBM131087:IBN131087 ILI131087:ILJ131087 IVE131087:IVF131087 JFA131087:JFB131087 JOW131087:JOX131087 JYS131087:JYT131087 KIO131087:KIP131087 KSK131087:KSL131087 LCG131087:LCH131087 LMC131087:LMD131087 LVY131087:LVZ131087 MFU131087:MFV131087 MPQ131087:MPR131087 MZM131087:MZN131087 NJI131087:NJJ131087 NTE131087:NTF131087 ODA131087:ODB131087 OMW131087:OMX131087 OWS131087:OWT131087 PGO131087:PGP131087 PQK131087:PQL131087 QAG131087:QAH131087 QKC131087:QKD131087 QTY131087:QTZ131087 RDU131087:RDV131087 RNQ131087:RNR131087 RXM131087:RXN131087 SHI131087:SHJ131087 SRE131087:SRF131087 TBA131087:TBB131087 TKW131087:TKX131087 TUS131087:TUT131087 UEO131087:UEP131087 UOK131087:UOL131087 UYG131087:UYH131087 VIC131087:VID131087 VRY131087:VRZ131087 WBU131087:WBV131087 WLQ131087:WLR131087 WVM131087:WVN131087 E196623:F196623 JA196623:JB196623 SW196623:SX196623 ACS196623:ACT196623 AMO196623:AMP196623 AWK196623:AWL196623 BGG196623:BGH196623 BQC196623:BQD196623 BZY196623:BZZ196623 CJU196623:CJV196623 CTQ196623:CTR196623 DDM196623:DDN196623 DNI196623:DNJ196623 DXE196623:DXF196623 EHA196623:EHB196623 EQW196623:EQX196623 FAS196623:FAT196623 FKO196623:FKP196623 FUK196623:FUL196623 GEG196623:GEH196623 GOC196623:GOD196623 GXY196623:GXZ196623 HHU196623:HHV196623 HRQ196623:HRR196623 IBM196623:IBN196623 ILI196623:ILJ196623 IVE196623:IVF196623 JFA196623:JFB196623 JOW196623:JOX196623 JYS196623:JYT196623 KIO196623:KIP196623 KSK196623:KSL196623 LCG196623:LCH196623 LMC196623:LMD196623 LVY196623:LVZ196623 MFU196623:MFV196623 MPQ196623:MPR196623 MZM196623:MZN196623 NJI196623:NJJ196623 NTE196623:NTF196623 ODA196623:ODB196623 OMW196623:OMX196623 OWS196623:OWT196623 PGO196623:PGP196623 PQK196623:PQL196623 QAG196623:QAH196623 QKC196623:QKD196623 QTY196623:QTZ196623 RDU196623:RDV196623 RNQ196623:RNR196623 RXM196623:RXN196623 SHI196623:SHJ196623 SRE196623:SRF196623 TBA196623:TBB196623 TKW196623:TKX196623 TUS196623:TUT196623 UEO196623:UEP196623 UOK196623:UOL196623 UYG196623:UYH196623 VIC196623:VID196623 VRY196623:VRZ196623 WBU196623:WBV196623 WLQ196623:WLR196623 WVM196623:WVN196623 E262159:F262159 JA262159:JB262159 SW262159:SX262159 ACS262159:ACT262159 AMO262159:AMP262159 AWK262159:AWL262159 BGG262159:BGH262159 BQC262159:BQD262159 BZY262159:BZZ262159 CJU262159:CJV262159 CTQ262159:CTR262159 DDM262159:DDN262159 DNI262159:DNJ262159 DXE262159:DXF262159 EHA262159:EHB262159 EQW262159:EQX262159 FAS262159:FAT262159 FKO262159:FKP262159 FUK262159:FUL262159 GEG262159:GEH262159 GOC262159:GOD262159 GXY262159:GXZ262159 HHU262159:HHV262159 HRQ262159:HRR262159 IBM262159:IBN262159 ILI262159:ILJ262159 IVE262159:IVF262159 JFA262159:JFB262159 JOW262159:JOX262159 JYS262159:JYT262159 KIO262159:KIP262159 KSK262159:KSL262159 LCG262159:LCH262159 LMC262159:LMD262159 LVY262159:LVZ262159 MFU262159:MFV262159 MPQ262159:MPR262159 MZM262159:MZN262159 NJI262159:NJJ262159 NTE262159:NTF262159 ODA262159:ODB262159 OMW262159:OMX262159 OWS262159:OWT262159 PGO262159:PGP262159 PQK262159:PQL262159 QAG262159:QAH262159 QKC262159:QKD262159 QTY262159:QTZ262159 RDU262159:RDV262159 RNQ262159:RNR262159 RXM262159:RXN262159 SHI262159:SHJ262159 SRE262159:SRF262159 TBA262159:TBB262159 TKW262159:TKX262159 TUS262159:TUT262159 UEO262159:UEP262159 UOK262159:UOL262159 UYG262159:UYH262159 VIC262159:VID262159 VRY262159:VRZ262159 WBU262159:WBV262159 WLQ262159:WLR262159 WVM262159:WVN262159 E327695:F327695 JA327695:JB327695 SW327695:SX327695 ACS327695:ACT327695 AMO327695:AMP327695 AWK327695:AWL327695 BGG327695:BGH327695 BQC327695:BQD327695 BZY327695:BZZ327695 CJU327695:CJV327695 CTQ327695:CTR327695 DDM327695:DDN327695 DNI327695:DNJ327695 DXE327695:DXF327695 EHA327695:EHB327695 EQW327695:EQX327695 FAS327695:FAT327695 FKO327695:FKP327695 FUK327695:FUL327695 GEG327695:GEH327695 GOC327695:GOD327695 GXY327695:GXZ327695 HHU327695:HHV327695 HRQ327695:HRR327695 IBM327695:IBN327695 ILI327695:ILJ327695 IVE327695:IVF327695 JFA327695:JFB327695 JOW327695:JOX327695 JYS327695:JYT327695 KIO327695:KIP327695 KSK327695:KSL327695 LCG327695:LCH327695 LMC327695:LMD327695 LVY327695:LVZ327695 MFU327695:MFV327695 MPQ327695:MPR327695 MZM327695:MZN327695 NJI327695:NJJ327695 NTE327695:NTF327695 ODA327695:ODB327695 OMW327695:OMX327695 OWS327695:OWT327695 PGO327695:PGP327695 PQK327695:PQL327695 QAG327695:QAH327695 QKC327695:QKD327695 QTY327695:QTZ327695 RDU327695:RDV327695 RNQ327695:RNR327695 RXM327695:RXN327695 SHI327695:SHJ327695 SRE327695:SRF327695 TBA327695:TBB327695 TKW327695:TKX327695 TUS327695:TUT327695 UEO327695:UEP327695 UOK327695:UOL327695 UYG327695:UYH327695 VIC327695:VID327695 VRY327695:VRZ327695 WBU327695:WBV327695 WLQ327695:WLR327695 WVM327695:WVN327695 E393231:F393231 JA393231:JB393231 SW393231:SX393231 ACS393231:ACT393231 AMO393231:AMP393231 AWK393231:AWL393231 BGG393231:BGH393231 BQC393231:BQD393231 BZY393231:BZZ393231 CJU393231:CJV393231 CTQ393231:CTR393231 DDM393231:DDN393231 DNI393231:DNJ393231 DXE393231:DXF393231 EHA393231:EHB393231 EQW393231:EQX393231 FAS393231:FAT393231 FKO393231:FKP393231 FUK393231:FUL393231 GEG393231:GEH393231 GOC393231:GOD393231 GXY393231:GXZ393231 HHU393231:HHV393231 HRQ393231:HRR393231 IBM393231:IBN393231 ILI393231:ILJ393231 IVE393231:IVF393231 JFA393231:JFB393231 JOW393231:JOX393231 JYS393231:JYT393231 KIO393231:KIP393231 KSK393231:KSL393231 LCG393231:LCH393231 LMC393231:LMD393231 LVY393231:LVZ393231 MFU393231:MFV393231 MPQ393231:MPR393231 MZM393231:MZN393231 NJI393231:NJJ393231 NTE393231:NTF393231 ODA393231:ODB393231 OMW393231:OMX393231 OWS393231:OWT393231 PGO393231:PGP393231 PQK393231:PQL393231 QAG393231:QAH393231 QKC393231:QKD393231 QTY393231:QTZ393231 RDU393231:RDV393231 RNQ393231:RNR393231 RXM393231:RXN393231 SHI393231:SHJ393231 SRE393231:SRF393231 TBA393231:TBB393231 TKW393231:TKX393231 TUS393231:TUT393231 UEO393231:UEP393231 UOK393231:UOL393231 UYG393231:UYH393231 VIC393231:VID393231 VRY393231:VRZ393231 WBU393231:WBV393231 WLQ393231:WLR393231 WVM393231:WVN393231 E458767:F458767 JA458767:JB458767 SW458767:SX458767 ACS458767:ACT458767 AMO458767:AMP458767 AWK458767:AWL458767 BGG458767:BGH458767 BQC458767:BQD458767 BZY458767:BZZ458767 CJU458767:CJV458767 CTQ458767:CTR458767 DDM458767:DDN458767 DNI458767:DNJ458767 DXE458767:DXF458767 EHA458767:EHB458767 EQW458767:EQX458767 FAS458767:FAT458767 FKO458767:FKP458767 FUK458767:FUL458767 GEG458767:GEH458767 GOC458767:GOD458767 GXY458767:GXZ458767 HHU458767:HHV458767 HRQ458767:HRR458767 IBM458767:IBN458767 ILI458767:ILJ458767 IVE458767:IVF458767 JFA458767:JFB458767 JOW458767:JOX458767 JYS458767:JYT458767 KIO458767:KIP458767 KSK458767:KSL458767 LCG458767:LCH458767 LMC458767:LMD458767 LVY458767:LVZ458767 MFU458767:MFV458767 MPQ458767:MPR458767 MZM458767:MZN458767 NJI458767:NJJ458767 NTE458767:NTF458767 ODA458767:ODB458767 OMW458767:OMX458767 OWS458767:OWT458767 PGO458767:PGP458767 PQK458767:PQL458767 QAG458767:QAH458767 QKC458767:QKD458767 QTY458767:QTZ458767 RDU458767:RDV458767 RNQ458767:RNR458767 RXM458767:RXN458767 SHI458767:SHJ458767 SRE458767:SRF458767 TBA458767:TBB458767 TKW458767:TKX458767 TUS458767:TUT458767 UEO458767:UEP458767 UOK458767:UOL458767 UYG458767:UYH458767 VIC458767:VID458767 VRY458767:VRZ458767 WBU458767:WBV458767 WLQ458767:WLR458767 WVM458767:WVN458767 E524303:F524303 JA524303:JB524303 SW524303:SX524303 ACS524303:ACT524303 AMO524303:AMP524303 AWK524303:AWL524303 BGG524303:BGH524303 BQC524303:BQD524303 BZY524303:BZZ524303 CJU524303:CJV524303 CTQ524303:CTR524303 DDM524303:DDN524303 DNI524303:DNJ524303 DXE524303:DXF524303 EHA524303:EHB524303 EQW524303:EQX524303 FAS524303:FAT524303 FKO524303:FKP524303 FUK524303:FUL524303 GEG524303:GEH524303 GOC524303:GOD524303 GXY524303:GXZ524303 HHU524303:HHV524303 HRQ524303:HRR524303 IBM524303:IBN524303 ILI524303:ILJ524303 IVE524303:IVF524303 JFA524303:JFB524303 JOW524303:JOX524303 JYS524303:JYT524303 KIO524303:KIP524303 KSK524303:KSL524303 LCG524303:LCH524303 LMC524303:LMD524303 LVY524303:LVZ524303 MFU524303:MFV524303 MPQ524303:MPR524303 MZM524303:MZN524303 NJI524303:NJJ524303 NTE524303:NTF524303 ODA524303:ODB524303 OMW524303:OMX524303 OWS524303:OWT524303 PGO524303:PGP524303 PQK524303:PQL524303 QAG524303:QAH524303 QKC524303:QKD524303 QTY524303:QTZ524303 RDU524303:RDV524303 RNQ524303:RNR524303 RXM524303:RXN524303 SHI524303:SHJ524303 SRE524303:SRF524303 TBA524303:TBB524303 TKW524303:TKX524303 TUS524303:TUT524303 UEO524303:UEP524303 UOK524303:UOL524303 UYG524303:UYH524303 VIC524303:VID524303 VRY524303:VRZ524303 WBU524303:WBV524303 WLQ524303:WLR524303 WVM524303:WVN524303 E589839:F589839 JA589839:JB589839 SW589839:SX589839 ACS589839:ACT589839 AMO589839:AMP589839 AWK589839:AWL589839 BGG589839:BGH589839 BQC589839:BQD589839 BZY589839:BZZ589839 CJU589839:CJV589839 CTQ589839:CTR589839 DDM589839:DDN589839 DNI589839:DNJ589839 DXE589839:DXF589839 EHA589839:EHB589839 EQW589839:EQX589839 FAS589839:FAT589839 FKO589839:FKP589839 FUK589839:FUL589839 GEG589839:GEH589839 GOC589839:GOD589839 GXY589839:GXZ589839 HHU589839:HHV589839 HRQ589839:HRR589839 IBM589839:IBN589839 ILI589839:ILJ589839 IVE589839:IVF589839 JFA589839:JFB589839 JOW589839:JOX589839 JYS589839:JYT589839 KIO589839:KIP589839 KSK589839:KSL589839 LCG589839:LCH589839 LMC589839:LMD589839 LVY589839:LVZ589839 MFU589839:MFV589839 MPQ589839:MPR589839 MZM589839:MZN589839 NJI589839:NJJ589839 NTE589839:NTF589839 ODA589839:ODB589839 OMW589839:OMX589839 OWS589839:OWT589839 PGO589839:PGP589839 PQK589839:PQL589839 QAG589839:QAH589839 QKC589839:QKD589839 QTY589839:QTZ589839 RDU589839:RDV589839 RNQ589839:RNR589839 RXM589839:RXN589839 SHI589839:SHJ589839 SRE589839:SRF589839 TBA589839:TBB589839 TKW589839:TKX589839 TUS589839:TUT589839 UEO589839:UEP589839 UOK589839:UOL589839 UYG589839:UYH589839 VIC589839:VID589839 VRY589839:VRZ589839 WBU589839:WBV589839 WLQ589839:WLR589839 WVM589839:WVN589839 E655375:F655375 JA655375:JB655375 SW655375:SX655375 ACS655375:ACT655375 AMO655375:AMP655375 AWK655375:AWL655375 BGG655375:BGH655375 BQC655375:BQD655375 BZY655375:BZZ655375 CJU655375:CJV655375 CTQ655375:CTR655375 DDM655375:DDN655375 DNI655375:DNJ655375 DXE655375:DXF655375 EHA655375:EHB655375 EQW655375:EQX655375 FAS655375:FAT655375 FKO655375:FKP655375 FUK655375:FUL655375 GEG655375:GEH655375 GOC655375:GOD655375 GXY655375:GXZ655375 HHU655375:HHV655375 HRQ655375:HRR655375 IBM655375:IBN655375 ILI655375:ILJ655375 IVE655375:IVF655375 JFA655375:JFB655375 JOW655375:JOX655375 JYS655375:JYT655375 KIO655375:KIP655375 KSK655375:KSL655375 LCG655375:LCH655375 LMC655375:LMD655375 LVY655375:LVZ655375 MFU655375:MFV655375 MPQ655375:MPR655375 MZM655375:MZN655375 NJI655375:NJJ655375 NTE655375:NTF655375 ODA655375:ODB655375 OMW655375:OMX655375 OWS655375:OWT655375 PGO655375:PGP655375 PQK655375:PQL655375 QAG655375:QAH655375 QKC655375:QKD655375 QTY655375:QTZ655375 RDU655375:RDV655375 RNQ655375:RNR655375 RXM655375:RXN655375 SHI655375:SHJ655375 SRE655375:SRF655375 TBA655375:TBB655375 TKW655375:TKX655375 TUS655375:TUT655375 UEO655375:UEP655375 UOK655375:UOL655375 UYG655375:UYH655375 VIC655375:VID655375 VRY655375:VRZ655375 WBU655375:WBV655375 WLQ655375:WLR655375 WVM655375:WVN655375 E720911:F720911 JA720911:JB720911 SW720911:SX720911 ACS720911:ACT720911 AMO720911:AMP720911 AWK720911:AWL720911 BGG720911:BGH720911 BQC720911:BQD720911 BZY720911:BZZ720911 CJU720911:CJV720911 CTQ720911:CTR720911 DDM720911:DDN720911 DNI720911:DNJ720911 DXE720911:DXF720911 EHA720911:EHB720911 EQW720911:EQX720911 FAS720911:FAT720911 FKO720911:FKP720911 FUK720911:FUL720911 GEG720911:GEH720911 GOC720911:GOD720911 GXY720911:GXZ720911 HHU720911:HHV720911 HRQ720911:HRR720911 IBM720911:IBN720911 ILI720911:ILJ720911 IVE720911:IVF720911 JFA720911:JFB720911 JOW720911:JOX720911 JYS720911:JYT720911 KIO720911:KIP720911 KSK720911:KSL720911 LCG720911:LCH720911 LMC720911:LMD720911 LVY720911:LVZ720911 MFU720911:MFV720911 MPQ720911:MPR720911 MZM720911:MZN720911 NJI720911:NJJ720911 NTE720911:NTF720911 ODA720911:ODB720911 OMW720911:OMX720911 OWS720911:OWT720911 PGO720911:PGP720911 PQK720911:PQL720911 QAG720911:QAH720911 QKC720911:QKD720911 QTY720911:QTZ720911 RDU720911:RDV720911 RNQ720911:RNR720911 RXM720911:RXN720911 SHI720911:SHJ720911 SRE720911:SRF720911 TBA720911:TBB720911 TKW720911:TKX720911 TUS720911:TUT720911 UEO720911:UEP720911 UOK720911:UOL720911 UYG720911:UYH720911 VIC720911:VID720911 VRY720911:VRZ720911 WBU720911:WBV720911 WLQ720911:WLR720911 WVM720911:WVN720911 E786447:F786447 JA786447:JB786447 SW786447:SX786447 ACS786447:ACT786447 AMO786447:AMP786447 AWK786447:AWL786447 BGG786447:BGH786447 BQC786447:BQD786447 BZY786447:BZZ786447 CJU786447:CJV786447 CTQ786447:CTR786447 DDM786447:DDN786447 DNI786447:DNJ786447 DXE786447:DXF786447 EHA786447:EHB786447 EQW786447:EQX786447 FAS786447:FAT786447 FKO786447:FKP786447 FUK786447:FUL786447 GEG786447:GEH786447 GOC786447:GOD786447 GXY786447:GXZ786447 HHU786447:HHV786447 HRQ786447:HRR786447 IBM786447:IBN786447 ILI786447:ILJ786447 IVE786447:IVF786447 JFA786447:JFB786447 JOW786447:JOX786447 JYS786447:JYT786447 KIO786447:KIP786447 KSK786447:KSL786447 LCG786447:LCH786447 LMC786447:LMD786447 LVY786447:LVZ786447 MFU786447:MFV786447 MPQ786447:MPR786447 MZM786447:MZN786447 NJI786447:NJJ786447 NTE786447:NTF786447 ODA786447:ODB786447 OMW786447:OMX786447 OWS786447:OWT786447 PGO786447:PGP786447 PQK786447:PQL786447 QAG786447:QAH786447 QKC786447:QKD786447 QTY786447:QTZ786447 RDU786447:RDV786447 RNQ786447:RNR786447 RXM786447:RXN786447 SHI786447:SHJ786447 SRE786447:SRF786447 TBA786447:TBB786447 TKW786447:TKX786447 TUS786447:TUT786447 UEO786447:UEP786447 UOK786447:UOL786447 UYG786447:UYH786447 VIC786447:VID786447 VRY786447:VRZ786447 WBU786447:WBV786447 WLQ786447:WLR786447 WVM786447:WVN786447 E851983:F851983 JA851983:JB851983 SW851983:SX851983 ACS851983:ACT851983 AMO851983:AMP851983 AWK851983:AWL851983 BGG851983:BGH851983 BQC851983:BQD851983 BZY851983:BZZ851983 CJU851983:CJV851983 CTQ851983:CTR851983 DDM851983:DDN851983 DNI851983:DNJ851983 DXE851983:DXF851983 EHA851983:EHB851983 EQW851983:EQX851983 FAS851983:FAT851983 FKO851983:FKP851983 FUK851983:FUL851983 GEG851983:GEH851983 GOC851983:GOD851983 GXY851983:GXZ851983 HHU851983:HHV851983 HRQ851983:HRR851983 IBM851983:IBN851983 ILI851983:ILJ851983 IVE851983:IVF851983 JFA851983:JFB851983 JOW851983:JOX851983 JYS851983:JYT851983 KIO851983:KIP851983 KSK851983:KSL851983 LCG851983:LCH851983 LMC851983:LMD851983 LVY851983:LVZ851983 MFU851983:MFV851983 MPQ851983:MPR851983 MZM851983:MZN851983 NJI851983:NJJ851983 NTE851983:NTF851983 ODA851983:ODB851983 OMW851983:OMX851983 OWS851983:OWT851983 PGO851983:PGP851983 PQK851983:PQL851983 QAG851983:QAH851983 QKC851983:QKD851983 QTY851983:QTZ851983 RDU851983:RDV851983 RNQ851983:RNR851983 RXM851983:RXN851983 SHI851983:SHJ851983 SRE851983:SRF851983 TBA851983:TBB851983 TKW851983:TKX851983 TUS851983:TUT851983 UEO851983:UEP851983 UOK851983:UOL851983 UYG851983:UYH851983 VIC851983:VID851983 VRY851983:VRZ851983 WBU851983:WBV851983 WLQ851983:WLR851983 WVM851983:WVN851983 E917519:F917519 JA917519:JB917519 SW917519:SX917519 ACS917519:ACT917519 AMO917519:AMP917519 AWK917519:AWL917519 BGG917519:BGH917519 BQC917519:BQD917519 BZY917519:BZZ917519 CJU917519:CJV917519 CTQ917519:CTR917519 DDM917519:DDN917519 DNI917519:DNJ917519 DXE917519:DXF917519 EHA917519:EHB917519 EQW917519:EQX917519 FAS917519:FAT917519 FKO917519:FKP917519 FUK917519:FUL917519 GEG917519:GEH917519 GOC917519:GOD917519 GXY917519:GXZ917519 HHU917519:HHV917519 HRQ917519:HRR917519 IBM917519:IBN917519 ILI917519:ILJ917519 IVE917519:IVF917519 JFA917519:JFB917519 JOW917519:JOX917519 JYS917519:JYT917519 KIO917519:KIP917519 KSK917519:KSL917519 LCG917519:LCH917519 LMC917519:LMD917519 LVY917519:LVZ917519 MFU917519:MFV917519 MPQ917519:MPR917519 MZM917519:MZN917519 NJI917519:NJJ917519 NTE917519:NTF917519 ODA917519:ODB917519 OMW917519:OMX917519 OWS917519:OWT917519 PGO917519:PGP917519 PQK917519:PQL917519 QAG917519:QAH917519 QKC917519:QKD917519 QTY917519:QTZ917519 RDU917519:RDV917519 RNQ917519:RNR917519 RXM917519:RXN917519 SHI917519:SHJ917519 SRE917519:SRF917519 TBA917519:TBB917519 TKW917519:TKX917519 TUS917519:TUT917519 UEO917519:UEP917519 UOK917519:UOL917519 UYG917519:UYH917519 VIC917519:VID917519 VRY917519:VRZ917519 WBU917519:WBV917519 WLQ917519:WLR917519 WVM917519:WVN917519 E983055:F983055 JA983055:JB983055 SW983055:SX983055 ACS983055:ACT983055 AMO983055:AMP983055 AWK983055:AWL983055 BGG983055:BGH983055 BQC983055:BQD983055 BZY983055:BZZ983055 CJU983055:CJV983055 CTQ983055:CTR983055 DDM983055:DDN983055 DNI983055:DNJ983055 DXE983055:DXF983055 EHA983055:EHB983055 EQW983055:EQX983055 FAS983055:FAT983055 FKO983055:FKP983055 FUK983055:FUL983055 GEG983055:GEH983055 GOC983055:GOD983055 GXY983055:GXZ983055 HHU983055:HHV983055 HRQ983055:HRR983055 IBM983055:IBN983055 ILI983055:ILJ983055 IVE983055:IVF983055 JFA983055:JFB983055 JOW983055:JOX983055 JYS983055:JYT983055 KIO983055:KIP983055 KSK983055:KSL983055 LCG983055:LCH983055 LMC983055:LMD983055 LVY983055:LVZ983055 MFU983055:MFV983055 MPQ983055:MPR983055 MZM983055:MZN983055 NJI983055:NJJ983055 NTE983055:NTF983055 ODA983055:ODB983055 OMW983055:OMX983055 OWS983055:OWT983055 PGO983055:PGP983055 PQK983055:PQL983055 QAG983055:QAH983055 QKC983055:QKD983055 QTY983055:QTZ983055 RDU983055:RDV983055 RNQ983055:RNR983055 RXM983055:RXN983055 SHI983055:SHJ983055 SRE983055:SRF983055 TBA983055:TBB983055 TKW983055:TKX983055 TUS983055:TUT983055 UEO983055:UEP983055 UOK983055:UOL983055 UYG983055:UYH983055 VIC983055:VID983055 VRY983055:VRZ983055 WBU983055:WBV983055 WLQ983055:WLR983055 WVM983055:WVN983055 E14:G14 JA14:JC14 SW14:SY14 ACS14:ACU14 AMO14:AMQ14 AWK14:AWM14 BGG14:BGI14 BQC14:BQE14 BZY14:CAA14 CJU14:CJW14 CTQ14:CTS14 DDM14:DDO14 DNI14:DNK14 DXE14:DXG14 EHA14:EHC14 EQW14:EQY14 FAS14:FAU14 FKO14:FKQ14 FUK14:FUM14 GEG14:GEI14 GOC14:GOE14 GXY14:GYA14 HHU14:HHW14 HRQ14:HRS14 IBM14:IBO14 ILI14:ILK14 IVE14:IVG14 JFA14:JFC14 JOW14:JOY14 JYS14:JYU14 KIO14:KIQ14 KSK14:KSM14 LCG14:LCI14 LMC14:LME14 LVY14:LWA14 MFU14:MFW14 MPQ14:MPS14 MZM14:MZO14 NJI14:NJK14 NTE14:NTG14 ODA14:ODC14 OMW14:OMY14 OWS14:OWU14 PGO14:PGQ14 PQK14:PQM14 QAG14:QAI14 QKC14:QKE14 QTY14:QUA14 RDU14:RDW14 RNQ14:RNS14 RXM14:RXO14 SHI14:SHK14 SRE14:SRG14 TBA14:TBC14 TKW14:TKY14 TUS14:TUU14 UEO14:UEQ14 UOK14:UOM14 UYG14:UYI14 VIC14:VIE14 VRY14:VSA14 WBU14:WBW14 WLQ14:WLS14 WVM14:WVO14 E65550:G65550 JA65550:JC65550 SW65550:SY65550 ACS65550:ACU65550 AMO65550:AMQ65550 AWK65550:AWM65550 BGG65550:BGI65550 BQC65550:BQE65550 BZY65550:CAA65550 CJU65550:CJW65550 CTQ65550:CTS65550 DDM65550:DDO65550 DNI65550:DNK65550 DXE65550:DXG65550 EHA65550:EHC65550 EQW65550:EQY65550 FAS65550:FAU65550 FKO65550:FKQ65550 FUK65550:FUM65550 GEG65550:GEI65550 GOC65550:GOE65550 GXY65550:GYA65550 HHU65550:HHW65550 HRQ65550:HRS65550 IBM65550:IBO65550 ILI65550:ILK65550 IVE65550:IVG65550 JFA65550:JFC65550 JOW65550:JOY65550 JYS65550:JYU65550 KIO65550:KIQ65550 KSK65550:KSM65550 LCG65550:LCI65550 LMC65550:LME65550 LVY65550:LWA65550 MFU65550:MFW65550 MPQ65550:MPS65550 MZM65550:MZO65550 NJI65550:NJK65550 NTE65550:NTG65550 ODA65550:ODC65550 OMW65550:OMY65550 OWS65550:OWU65550 PGO65550:PGQ65550 PQK65550:PQM65550 QAG65550:QAI65550 QKC65550:QKE65550 QTY65550:QUA65550 RDU65550:RDW65550 RNQ65550:RNS65550 RXM65550:RXO65550 SHI65550:SHK65550 SRE65550:SRG65550 TBA65550:TBC65550 TKW65550:TKY65550 TUS65550:TUU65550 UEO65550:UEQ65550 UOK65550:UOM65550 UYG65550:UYI65550 VIC65550:VIE65550 VRY65550:VSA65550 WBU65550:WBW65550 WLQ65550:WLS65550 WVM65550:WVO65550 E131086:G131086 JA131086:JC131086 SW131086:SY131086 ACS131086:ACU131086 AMO131086:AMQ131086 AWK131086:AWM131086 BGG131086:BGI131086 BQC131086:BQE131086 BZY131086:CAA131086 CJU131086:CJW131086 CTQ131086:CTS131086 DDM131086:DDO131086 DNI131086:DNK131086 DXE131086:DXG131086 EHA131086:EHC131086 EQW131086:EQY131086 FAS131086:FAU131086 FKO131086:FKQ131086 FUK131086:FUM131086 GEG131086:GEI131086 GOC131086:GOE131086 GXY131086:GYA131086 HHU131086:HHW131086 HRQ131086:HRS131086 IBM131086:IBO131086 ILI131086:ILK131086 IVE131086:IVG131086 JFA131086:JFC131086 JOW131086:JOY131086 JYS131086:JYU131086 KIO131086:KIQ131086 KSK131086:KSM131086 LCG131086:LCI131086 LMC131086:LME131086 LVY131086:LWA131086 MFU131086:MFW131086 MPQ131086:MPS131086 MZM131086:MZO131086 NJI131086:NJK131086 NTE131086:NTG131086 ODA131086:ODC131086 OMW131086:OMY131086 OWS131086:OWU131086 PGO131086:PGQ131086 PQK131086:PQM131086 QAG131086:QAI131086 QKC131086:QKE131086 QTY131086:QUA131086 RDU131086:RDW131086 RNQ131086:RNS131086 RXM131086:RXO131086 SHI131086:SHK131086 SRE131086:SRG131086 TBA131086:TBC131086 TKW131086:TKY131086 TUS131086:TUU131086 UEO131086:UEQ131086 UOK131086:UOM131086 UYG131086:UYI131086 VIC131086:VIE131086 VRY131086:VSA131086 WBU131086:WBW131086 WLQ131086:WLS131086 WVM131086:WVO131086 E196622:G196622 JA196622:JC196622 SW196622:SY196622 ACS196622:ACU196622 AMO196622:AMQ196622 AWK196622:AWM196622 BGG196622:BGI196622 BQC196622:BQE196622 BZY196622:CAA196622 CJU196622:CJW196622 CTQ196622:CTS196622 DDM196622:DDO196622 DNI196622:DNK196622 DXE196622:DXG196622 EHA196622:EHC196622 EQW196622:EQY196622 FAS196622:FAU196622 FKO196622:FKQ196622 FUK196622:FUM196622 GEG196622:GEI196622 GOC196622:GOE196622 GXY196622:GYA196622 HHU196622:HHW196622 HRQ196622:HRS196622 IBM196622:IBO196622 ILI196622:ILK196622 IVE196622:IVG196622 JFA196622:JFC196622 JOW196622:JOY196622 JYS196622:JYU196622 KIO196622:KIQ196622 KSK196622:KSM196622 LCG196622:LCI196622 LMC196622:LME196622 LVY196622:LWA196622 MFU196622:MFW196622 MPQ196622:MPS196622 MZM196622:MZO196622 NJI196622:NJK196622 NTE196622:NTG196622 ODA196622:ODC196622 OMW196622:OMY196622 OWS196622:OWU196622 PGO196622:PGQ196622 PQK196622:PQM196622 QAG196622:QAI196622 QKC196622:QKE196622 QTY196622:QUA196622 RDU196622:RDW196622 RNQ196622:RNS196622 RXM196622:RXO196622 SHI196622:SHK196622 SRE196622:SRG196622 TBA196622:TBC196622 TKW196622:TKY196622 TUS196622:TUU196622 UEO196622:UEQ196622 UOK196622:UOM196622 UYG196622:UYI196622 VIC196622:VIE196622 VRY196622:VSA196622 WBU196622:WBW196622 WLQ196622:WLS196622 WVM196622:WVO196622 E262158:G262158 JA262158:JC262158 SW262158:SY262158 ACS262158:ACU262158 AMO262158:AMQ262158 AWK262158:AWM262158 BGG262158:BGI262158 BQC262158:BQE262158 BZY262158:CAA262158 CJU262158:CJW262158 CTQ262158:CTS262158 DDM262158:DDO262158 DNI262158:DNK262158 DXE262158:DXG262158 EHA262158:EHC262158 EQW262158:EQY262158 FAS262158:FAU262158 FKO262158:FKQ262158 FUK262158:FUM262158 GEG262158:GEI262158 GOC262158:GOE262158 GXY262158:GYA262158 HHU262158:HHW262158 HRQ262158:HRS262158 IBM262158:IBO262158 ILI262158:ILK262158 IVE262158:IVG262158 JFA262158:JFC262158 JOW262158:JOY262158 JYS262158:JYU262158 KIO262158:KIQ262158 KSK262158:KSM262158 LCG262158:LCI262158 LMC262158:LME262158 LVY262158:LWA262158 MFU262158:MFW262158 MPQ262158:MPS262158 MZM262158:MZO262158 NJI262158:NJK262158 NTE262158:NTG262158 ODA262158:ODC262158 OMW262158:OMY262158 OWS262158:OWU262158 PGO262158:PGQ262158 PQK262158:PQM262158 QAG262158:QAI262158 QKC262158:QKE262158 QTY262158:QUA262158 RDU262158:RDW262158 RNQ262158:RNS262158 RXM262158:RXO262158 SHI262158:SHK262158 SRE262158:SRG262158 TBA262158:TBC262158 TKW262158:TKY262158 TUS262158:TUU262158 UEO262158:UEQ262158 UOK262158:UOM262158 UYG262158:UYI262158 VIC262158:VIE262158 VRY262158:VSA262158 WBU262158:WBW262158 WLQ262158:WLS262158 WVM262158:WVO262158 E327694:G327694 JA327694:JC327694 SW327694:SY327694 ACS327694:ACU327694 AMO327694:AMQ327694 AWK327694:AWM327694 BGG327694:BGI327694 BQC327694:BQE327694 BZY327694:CAA327694 CJU327694:CJW327694 CTQ327694:CTS327694 DDM327694:DDO327694 DNI327694:DNK327694 DXE327694:DXG327694 EHA327694:EHC327694 EQW327694:EQY327694 FAS327694:FAU327694 FKO327694:FKQ327694 FUK327694:FUM327694 GEG327694:GEI327694 GOC327694:GOE327694 GXY327694:GYA327694 HHU327694:HHW327694 HRQ327694:HRS327694 IBM327694:IBO327694 ILI327694:ILK327694 IVE327694:IVG327694 JFA327694:JFC327694 JOW327694:JOY327694 JYS327694:JYU327694 KIO327694:KIQ327694 KSK327694:KSM327694 LCG327694:LCI327694 LMC327694:LME327694 LVY327694:LWA327694 MFU327694:MFW327694 MPQ327694:MPS327694 MZM327694:MZO327694 NJI327694:NJK327694 NTE327694:NTG327694 ODA327694:ODC327694 OMW327694:OMY327694 OWS327694:OWU327694 PGO327694:PGQ327694 PQK327694:PQM327694 QAG327694:QAI327694 QKC327694:QKE327694 QTY327694:QUA327694 RDU327694:RDW327694 RNQ327694:RNS327694 RXM327694:RXO327694 SHI327694:SHK327694 SRE327694:SRG327694 TBA327694:TBC327694 TKW327694:TKY327694 TUS327694:TUU327694 UEO327694:UEQ327694 UOK327694:UOM327694 UYG327694:UYI327694 VIC327694:VIE327694 VRY327694:VSA327694 WBU327694:WBW327694 WLQ327694:WLS327694 WVM327694:WVO327694 E393230:G393230 JA393230:JC393230 SW393230:SY393230 ACS393230:ACU393230 AMO393230:AMQ393230 AWK393230:AWM393230 BGG393230:BGI393230 BQC393230:BQE393230 BZY393230:CAA393230 CJU393230:CJW393230 CTQ393230:CTS393230 DDM393230:DDO393230 DNI393230:DNK393230 DXE393230:DXG393230 EHA393230:EHC393230 EQW393230:EQY393230 FAS393230:FAU393230 FKO393230:FKQ393230 FUK393230:FUM393230 GEG393230:GEI393230 GOC393230:GOE393230 GXY393230:GYA393230 HHU393230:HHW393230 HRQ393230:HRS393230 IBM393230:IBO393230 ILI393230:ILK393230 IVE393230:IVG393230 JFA393230:JFC393230 JOW393230:JOY393230 JYS393230:JYU393230 KIO393230:KIQ393230 KSK393230:KSM393230 LCG393230:LCI393230 LMC393230:LME393230 LVY393230:LWA393230 MFU393230:MFW393230 MPQ393230:MPS393230 MZM393230:MZO393230 NJI393230:NJK393230 NTE393230:NTG393230 ODA393230:ODC393230 OMW393230:OMY393230 OWS393230:OWU393230 PGO393230:PGQ393230 PQK393230:PQM393230 QAG393230:QAI393230 QKC393230:QKE393230 QTY393230:QUA393230 RDU393230:RDW393230 RNQ393230:RNS393230 RXM393230:RXO393230 SHI393230:SHK393230 SRE393230:SRG393230 TBA393230:TBC393230 TKW393230:TKY393230 TUS393230:TUU393230 UEO393230:UEQ393230 UOK393230:UOM393230 UYG393230:UYI393230 VIC393230:VIE393230 VRY393230:VSA393230 WBU393230:WBW393230 WLQ393230:WLS393230 WVM393230:WVO393230 E458766:G458766 JA458766:JC458766 SW458766:SY458766 ACS458766:ACU458766 AMO458766:AMQ458766 AWK458766:AWM458766 BGG458766:BGI458766 BQC458766:BQE458766 BZY458766:CAA458766 CJU458766:CJW458766 CTQ458766:CTS458766 DDM458766:DDO458766 DNI458766:DNK458766 DXE458766:DXG458766 EHA458766:EHC458766 EQW458766:EQY458766 FAS458766:FAU458766 FKO458766:FKQ458766 FUK458766:FUM458766 GEG458766:GEI458766 GOC458766:GOE458766 GXY458766:GYA458766 HHU458766:HHW458766 HRQ458766:HRS458766 IBM458766:IBO458766 ILI458766:ILK458766 IVE458766:IVG458766 JFA458766:JFC458766 JOW458766:JOY458766 JYS458766:JYU458766 KIO458766:KIQ458766 KSK458766:KSM458766 LCG458766:LCI458766 LMC458766:LME458766 LVY458766:LWA458766 MFU458766:MFW458766 MPQ458766:MPS458766 MZM458766:MZO458766 NJI458766:NJK458766 NTE458766:NTG458766 ODA458766:ODC458766 OMW458766:OMY458766 OWS458766:OWU458766 PGO458766:PGQ458766 PQK458766:PQM458766 QAG458766:QAI458766 QKC458766:QKE458766 QTY458766:QUA458766 RDU458766:RDW458766 RNQ458766:RNS458766 RXM458766:RXO458766 SHI458766:SHK458766 SRE458766:SRG458766 TBA458766:TBC458766 TKW458766:TKY458766 TUS458766:TUU458766 UEO458766:UEQ458766 UOK458766:UOM458766 UYG458766:UYI458766 VIC458766:VIE458766 VRY458766:VSA458766 WBU458766:WBW458766 WLQ458766:WLS458766 WVM458766:WVO458766 E524302:G524302 JA524302:JC524302 SW524302:SY524302 ACS524302:ACU524302 AMO524302:AMQ524302 AWK524302:AWM524302 BGG524302:BGI524302 BQC524302:BQE524302 BZY524302:CAA524302 CJU524302:CJW524302 CTQ524302:CTS524302 DDM524302:DDO524302 DNI524302:DNK524302 DXE524302:DXG524302 EHA524302:EHC524302 EQW524302:EQY524302 FAS524302:FAU524302 FKO524302:FKQ524302 FUK524302:FUM524302 GEG524302:GEI524302 GOC524302:GOE524302 GXY524302:GYA524302 HHU524302:HHW524302 HRQ524302:HRS524302 IBM524302:IBO524302 ILI524302:ILK524302 IVE524302:IVG524302 JFA524302:JFC524302 JOW524302:JOY524302 JYS524302:JYU524302 KIO524302:KIQ524302 KSK524302:KSM524302 LCG524302:LCI524302 LMC524302:LME524302 LVY524302:LWA524302 MFU524302:MFW524302 MPQ524302:MPS524302 MZM524302:MZO524302 NJI524302:NJK524302 NTE524302:NTG524302 ODA524302:ODC524302 OMW524302:OMY524302 OWS524302:OWU524302 PGO524302:PGQ524302 PQK524302:PQM524302 QAG524302:QAI524302 QKC524302:QKE524302 QTY524302:QUA524302 RDU524302:RDW524302 RNQ524302:RNS524302 RXM524302:RXO524302 SHI524302:SHK524302 SRE524302:SRG524302 TBA524302:TBC524302 TKW524302:TKY524302 TUS524302:TUU524302 UEO524302:UEQ524302 UOK524302:UOM524302 UYG524302:UYI524302 VIC524302:VIE524302 VRY524302:VSA524302 WBU524302:WBW524302 WLQ524302:WLS524302 WVM524302:WVO524302 E589838:G589838 JA589838:JC589838 SW589838:SY589838 ACS589838:ACU589838 AMO589838:AMQ589838 AWK589838:AWM589838 BGG589838:BGI589838 BQC589838:BQE589838 BZY589838:CAA589838 CJU589838:CJW589838 CTQ589838:CTS589838 DDM589838:DDO589838 DNI589838:DNK589838 DXE589838:DXG589838 EHA589838:EHC589838 EQW589838:EQY589838 FAS589838:FAU589838 FKO589838:FKQ589838 FUK589838:FUM589838 GEG589838:GEI589838 GOC589838:GOE589838 GXY589838:GYA589838 HHU589838:HHW589838 HRQ589838:HRS589838 IBM589838:IBO589838 ILI589838:ILK589838 IVE589838:IVG589838 JFA589838:JFC589838 JOW589838:JOY589838 JYS589838:JYU589838 KIO589838:KIQ589838 KSK589838:KSM589838 LCG589838:LCI589838 LMC589838:LME589838 LVY589838:LWA589838 MFU589838:MFW589838 MPQ589838:MPS589838 MZM589838:MZO589838 NJI589838:NJK589838 NTE589838:NTG589838 ODA589838:ODC589838 OMW589838:OMY589838 OWS589838:OWU589838 PGO589838:PGQ589838 PQK589838:PQM589838 QAG589838:QAI589838 QKC589838:QKE589838 QTY589838:QUA589838 RDU589838:RDW589838 RNQ589838:RNS589838 RXM589838:RXO589838 SHI589838:SHK589838 SRE589838:SRG589838 TBA589838:TBC589838 TKW589838:TKY589838 TUS589838:TUU589838 UEO589838:UEQ589838 UOK589838:UOM589838 UYG589838:UYI589838 VIC589838:VIE589838 VRY589838:VSA589838 WBU589838:WBW589838 WLQ589838:WLS589838 WVM589838:WVO589838 E655374:G655374 JA655374:JC655374 SW655374:SY655374 ACS655374:ACU655374 AMO655374:AMQ655374 AWK655374:AWM655374 BGG655374:BGI655374 BQC655374:BQE655374 BZY655374:CAA655374 CJU655374:CJW655374 CTQ655374:CTS655374 DDM655374:DDO655374 DNI655374:DNK655374 DXE655374:DXG655374 EHA655374:EHC655374 EQW655374:EQY655374 FAS655374:FAU655374 FKO655374:FKQ655374 FUK655374:FUM655374 GEG655374:GEI655374 GOC655374:GOE655374 GXY655374:GYA655374 HHU655374:HHW655374 HRQ655374:HRS655374 IBM655374:IBO655374 ILI655374:ILK655374 IVE655374:IVG655374 JFA655374:JFC655374 JOW655374:JOY655374 JYS655374:JYU655374 KIO655374:KIQ655374 KSK655374:KSM655374 LCG655374:LCI655374 LMC655374:LME655374 LVY655374:LWA655374 MFU655374:MFW655374 MPQ655374:MPS655374 MZM655374:MZO655374 NJI655374:NJK655374 NTE655374:NTG655374 ODA655374:ODC655374 OMW655374:OMY655374 OWS655374:OWU655374 PGO655374:PGQ655374 PQK655374:PQM655374 QAG655374:QAI655374 QKC655374:QKE655374 QTY655374:QUA655374 RDU655374:RDW655374 RNQ655374:RNS655374 RXM655374:RXO655374 SHI655374:SHK655374 SRE655374:SRG655374 TBA655374:TBC655374 TKW655374:TKY655374 TUS655374:TUU655374 UEO655374:UEQ655374 UOK655374:UOM655374 UYG655374:UYI655374 VIC655374:VIE655374 VRY655374:VSA655374 WBU655374:WBW655374 WLQ655374:WLS655374 WVM655374:WVO655374 E720910:G720910 JA720910:JC720910 SW720910:SY720910 ACS720910:ACU720910 AMO720910:AMQ720910 AWK720910:AWM720910 BGG720910:BGI720910 BQC720910:BQE720910 BZY720910:CAA720910 CJU720910:CJW720910 CTQ720910:CTS720910 DDM720910:DDO720910 DNI720910:DNK720910 DXE720910:DXG720910 EHA720910:EHC720910 EQW720910:EQY720910 FAS720910:FAU720910 FKO720910:FKQ720910 FUK720910:FUM720910 GEG720910:GEI720910 GOC720910:GOE720910 GXY720910:GYA720910 HHU720910:HHW720910 HRQ720910:HRS720910 IBM720910:IBO720910 ILI720910:ILK720910 IVE720910:IVG720910 JFA720910:JFC720910 JOW720910:JOY720910 JYS720910:JYU720910 KIO720910:KIQ720910 KSK720910:KSM720910 LCG720910:LCI720910 LMC720910:LME720910 LVY720910:LWA720910 MFU720910:MFW720910 MPQ720910:MPS720910 MZM720910:MZO720910 NJI720910:NJK720910 NTE720910:NTG720910 ODA720910:ODC720910 OMW720910:OMY720910 OWS720910:OWU720910 PGO720910:PGQ720910 PQK720910:PQM720910 QAG720910:QAI720910 QKC720910:QKE720910 QTY720910:QUA720910 RDU720910:RDW720910 RNQ720910:RNS720910 RXM720910:RXO720910 SHI720910:SHK720910 SRE720910:SRG720910 TBA720910:TBC720910 TKW720910:TKY720910 TUS720910:TUU720910 UEO720910:UEQ720910 UOK720910:UOM720910 UYG720910:UYI720910 VIC720910:VIE720910 VRY720910:VSA720910 WBU720910:WBW720910 WLQ720910:WLS720910 WVM720910:WVO720910 E786446:G786446 JA786446:JC786446 SW786446:SY786446 ACS786446:ACU786446 AMO786446:AMQ786446 AWK786446:AWM786446 BGG786446:BGI786446 BQC786446:BQE786446 BZY786446:CAA786446 CJU786446:CJW786446 CTQ786446:CTS786446 DDM786446:DDO786446 DNI786446:DNK786446 DXE786446:DXG786446 EHA786446:EHC786446 EQW786446:EQY786446 FAS786446:FAU786446 FKO786446:FKQ786446 FUK786446:FUM786446 GEG786446:GEI786446 GOC786446:GOE786446 GXY786446:GYA786446 HHU786446:HHW786446 HRQ786446:HRS786446 IBM786446:IBO786446 ILI786446:ILK786446 IVE786446:IVG786446 JFA786446:JFC786446 JOW786446:JOY786446 JYS786446:JYU786446 KIO786446:KIQ786446 KSK786446:KSM786446 LCG786446:LCI786446 LMC786446:LME786446 LVY786446:LWA786446 MFU786446:MFW786446 MPQ786446:MPS786446 MZM786446:MZO786446 NJI786446:NJK786446 NTE786446:NTG786446 ODA786446:ODC786446 OMW786446:OMY786446 OWS786446:OWU786446 PGO786446:PGQ786446 PQK786446:PQM786446 QAG786446:QAI786446 QKC786446:QKE786446 QTY786446:QUA786446 RDU786446:RDW786446 RNQ786446:RNS786446 RXM786446:RXO786446 SHI786446:SHK786446 SRE786446:SRG786446 TBA786446:TBC786446 TKW786446:TKY786446 TUS786446:TUU786446 UEO786446:UEQ786446 UOK786446:UOM786446 UYG786446:UYI786446 VIC786446:VIE786446 VRY786446:VSA786446 WBU786446:WBW786446 WLQ786446:WLS786446 WVM786446:WVO786446 E851982:G851982 JA851982:JC851982 SW851982:SY851982 ACS851982:ACU851982 AMO851982:AMQ851982 AWK851982:AWM851982 BGG851982:BGI851982 BQC851982:BQE851982 BZY851982:CAA851982 CJU851982:CJW851982 CTQ851982:CTS851982 DDM851982:DDO851982 DNI851982:DNK851982 DXE851982:DXG851982 EHA851982:EHC851982 EQW851982:EQY851982 FAS851982:FAU851982 FKO851982:FKQ851982 FUK851982:FUM851982 GEG851982:GEI851982 GOC851982:GOE851982 GXY851982:GYA851982 HHU851982:HHW851982 HRQ851982:HRS851982 IBM851982:IBO851982 ILI851982:ILK851982 IVE851982:IVG851982 JFA851982:JFC851982 JOW851982:JOY851982 JYS851982:JYU851982 KIO851982:KIQ851982 KSK851982:KSM851982 LCG851982:LCI851982 LMC851982:LME851982 LVY851982:LWA851982 MFU851982:MFW851982 MPQ851982:MPS851982 MZM851982:MZO851982 NJI851982:NJK851982 NTE851982:NTG851982 ODA851982:ODC851982 OMW851982:OMY851982 OWS851982:OWU851982 PGO851982:PGQ851982 PQK851982:PQM851982 QAG851982:QAI851982 QKC851982:QKE851982 QTY851982:QUA851982 RDU851982:RDW851982 RNQ851982:RNS851982 RXM851982:RXO851982 SHI851982:SHK851982 SRE851982:SRG851982 TBA851982:TBC851982 TKW851982:TKY851982 TUS851982:TUU851982 UEO851982:UEQ851982 UOK851982:UOM851982 UYG851982:UYI851982 VIC851982:VIE851982 VRY851982:VSA851982 WBU851982:WBW851982 WLQ851982:WLS851982 WVM851982:WVO851982 E917518:G917518 JA917518:JC917518 SW917518:SY917518 ACS917518:ACU917518 AMO917518:AMQ917518 AWK917518:AWM917518 BGG917518:BGI917518 BQC917518:BQE917518 BZY917518:CAA917518 CJU917518:CJW917518 CTQ917518:CTS917518 DDM917518:DDO917518 DNI917518:DNK917518 DXE917518:DXG917518 EHA917518:EHC917518 EQW917518:EQY917518 FAS917518:FAU917518 FKO917518:FKQ917518 FUK917518:FUM917518 GEG917518:GEI917518 GOC917518:GOE917518 GXY917518:GYA917518 HHU917518:HHW917518 HRQ917518:HRS917518 IBM917518:IBO917518 ILI917518:ILK917518 IVE917518:IVG917518 JFA917518:JFC917518 JOW917518:JOY917518 JYS917518:JYU917518 KIO917518:KIQ917518 KSK917518:KSM917518 LCG917518:LCI917518 LMC917518:LME917518 LVY917518:LWA917518 MFU917518:MFW917518 MPQ917518:MPS917518 MZM917518:MZO917518 NJI917518:NJK917518 NTE917518:NTG917518 ODA917518:ODC917518 OMW917518:OMY917518 OWS917518:OWU917518 PGO917518:PGQ917518 PQK917518:PQM917518 QAG917518:QAI917518 QKC917518:QKE917518 QTY917518:QUA917518 RDU917518:RDW917518 RNQ917518:RNS917518 RXM917518:RXO917518 SHI917518:SHK917518 SRE917518:SRG917518 TBA917518:TBC917518 TKW917518:TKY917518 TUS917518:TUU917518 UEO917518:UEQ917518 UOK917518:UOM917518 UYG917518:UYI917518 VIC917518:VIE917518 VRY917518:VSA917518 WBU917518:WBW917518 WLQ917518:WLS917518 WVM917518:WVO917518 E983054:G983054 JA983054:JC983054 SW983054:SY983054 ACS983054:ACU983054 AMO983054:AMQ983054 AWK983054:AWM983054 BGG983054:BGI983054 BQC983054:BQE983054 BZY983054:CAA983054 CJU983054:CJW983054 CTQ983054:CTS983054 DDM983054:DDO983054 DNI983054:DNK983054 DXE983054:DXG983054 EHA983054:EHC983054 EQW983054:EQY983054 FAS983054:FAU983054 FKO983054:FKQ983054 FUK983054:FUM983054 GEG983054:GEI983054 GOC983054:GOE983054 GXY983054:GYA983054 HHU983054:HHW983054 HRQ983054:HRS983054 IBM983054:IBO983054 ILI983054:ILK983054 IVE983054:IVG983054 JFA983054:JFC983054 JOW983054:JOY983054 JYS983054:JYU983054 KIO983054:KIQ983054 KSK983054:KSM983054 LCG983054:LCI983054 LMC983054:LME983054 LVY983054:LWA983054 MFU983054:MFW983054 MPQ983054:MPS983054 MZM983054:MZO983054 NJI983054:NJK983054 NTE983054:NTG983054 ODA983054:ODC983054 OMW983054:OMY983054 OWS983054:OWU983054 PGO983054:PGQ983054 PQK983054:PQM983054 QAG983054:QAI983054 QKC983054:QKE983054 QTY983054:QUA983054 RDU983054:RDW983054 RNQ983054:RNS983054 RXM983054:RXO983054 SHI983054:SHK983054 SRE983054:SRG983054 TBA983054:TBC983054 TKW983054:TKY983054 TUS983054:TUU983054 UEO983054:UEQ983054 UOK983054:UOM983054 UYG983054:UYI983054 VIC983054:VIE983054 VRY983054:VSA983054 WBU983054:WBW983054 WLQ983054:WLS983054 WVM983054:WVO983054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11:D14 IZ11:IZ14 SV11:SV14 ACR11:ACR14 AMN11:AMN14 AWJ11:AWJ14 BGF11:BGF14 BQB11:BQB14 BZX11:BZX14 CJT11:CJT14 CTP11:CTP14 DDL11:DDL14 DNH11:DNH14 DXD11:DXD14 EGZ11:EGZ14 EQV11:EQV14 FAR11:FAR14 FKN11:FKN14 FUJ11:FUJ14 GEF11:GEF14 GOB11:GOB14 GXX11:GXX14 HHT11:HHT14 HRP11:HRP14 IBL11:IBL14 ILH11:ILH14 IVD11:IVD14 JEZ11:JEZ14 JOV11:JOV14 JYR11:JYR14 KIN11:KIN14 KSJ11:KSJ14 LCF11:LCF14 LMB11:LMB14 LVX11:LVX14 MFT11:MFT14 MPP11:MPP14 MZL11:MZL14 NJH11:NJH14 NTD11:NTD14 OCZ11:OCZ14 OMV11:OMV14 OWR11:OWR14 PGN11:PGN14 PQJ11:PQJ14 QAF11:QAF14 QKB11:QKB14 QTX11:QTX14 RDT11:RDT14 RNP11:RNP14 RXL11:RXL14 SHH11:SHH14 SRD11:SRD14 TAZ11:TAZ14 TKV11:TKV14 TUR11:TUR14 UEN11:UEN14 UOJ11:UOJ14 UYF11:UYF14 VIB11:VIB14 VRX11:VRX14 WBT11:WBT14 WLP11:WLP14 WVL11:WVL14 D65547:D65550 IZ65547:IZ65550 SV65547:SV65550 ACR65547:ACR65550 AMN65547:AMN65550 AWJ65547:AWJ65550 BGF65547:BGF65550 BQB65547:BQB65550 BZX65547:BZX65550 CJT65547:CJT65550 CTP65547:CTP65550 DDL65547:DDL65550 DNH65547:DNH65550 DXD65547:DXD65550 EGZ65547:EGZ65550 EQV65547:EQV65550 FAR65547:FAR65550 FKN65547:FKN65550 FUJ65547:FUJ65550 GEF65547:GEF65550 GOB65547:GOB65550 GXX65547:GXX65550 HHT65547:HHT65550 HRP65547:HRP65550 IBL65547:IBL65550 ILH65547:ILH65550 IVD65547:IVD65550 JEZ65547:JEZ65550 JOV65547:JOV65550 JYR65547:JYR65550 KIN65547:KIN65550 KSJ65547:KSJ65550 LCF65547:LCF65550 LMB65547:LMB65550 LVX65547:LVX65550 MFT65547:MFT65550 MPP65547:MPP65550 MZL65547:MZL65550 NJH65547:NJH65550 NTD65547:NTD65550 OCZ65547:OCZ65550 OMV65547:OMV65550 OWR65547:OWR65550 PGN65547:PGN65550 PQJ65547:PQJ65550 QAF65547:QAF65550 QKB65547:QKB65550 QTX65547:QTX65550 RDT65547:RDT65550 RNP65547:RNP65550 RXL65547:RXL65550 SHH65547:SHH65550 SRD65547:SRD65550 TAZ65547:TAZ65550 TKV65547:TKV65550 TUR65547:TUR65550 UEN65547:UEN65550 UOJ65547:UOJ65550 UYF65547:UYF65550 VIB65547:VIB65550 VRX65547:VRX65550 WBT65547:WBT65550 WLP65547:WLP65550 WVL65547:WVL65550 D131083:D131086 IZ131083:IZ131086 SV131083:SV131086 ACR131083:ACR131086 AMN131083:AMN131086 AWJ131083:AWJ131086 BGF131083:BGF131086 BQB131083:BQB131086 BZX131083:BZX131086 CJT131083:CJT131086 CTP131083:CTP131086 DDL131083:DDL131086 DNH131083:DNH131086 DXD131083:DXD131086 EGZ131083:EGZ131086 EQV131083:EQV131086 FAR131083:FAR131086 FKN131083:FKN131086 FUJ131083:FUJ131086 GEF131083:GEF131086 GOB131083:GOB131086 GXX131083:GXX131086 HHT131083:HHT131086 HRP131083:HRP131086 IBL131083:IBL131086 ILH131083:ILH131086 IVD131083:IVD131086 JEZ131083:JEZ131086 JOV131083:JOV131086 JYR131083:JYR131086 KIN131083:KIN131086 KSJ131083:KSJ131086 LCF131083:LCF131086 LMB131083:LMB131086 LVX131083:LVX131086 MFT131083:MFT131086 MPP131083:MPP131086 MZL131083:MZL131086 NJH131083:NJH131086 NTD131083:NTD131086 OCZ131083:OCZ131086 OMV131083:OMV131086 OWR131083:OWR131086 PGN131083:PGN131086 PQJ131083:PQJ131086 QAF131083:QAF131086 QKB131083:QKB131086 QTX131083:QTX131086 RDT131083:RDT131086 RNP131083:RNP131086 RXL131083:RXL131086 SHH131083:SHH131086 SRD131083:SRD131086 TAZ131083:TAZ131086 TKV131083:TKV131086 TUR131083:TUR131086 UEN131083:UEN131086 UOJ131083:UOJ131086 UYF131083:UYF131086 VIB131083:VIB131086 VRX131083:VRX131086 WBT131083:WBT131086 WLP131083:WLP131086 WVL131083:WVL131086 D196619:D196622 IZ196619:IZ196622 SV196619:SV196622 ACR196619:ACR196622 AMN196619:AMN196622 AWJ196619:AWJ196622 BGF196619:BGF196622 BQB196619:BQB196622 BZX196619:BZX196622 CJT196619:CJT196622 CTP196619:CTP196622 DDL196619:DDL196622 DNH196619:DNH196622 DXD196619:DXD196622 EGZ196619:EGZ196622 EQV196619:EQV196622 FAR196619:FAR196622 FKN196619:FKN196622 FUJ196619:FUJ196622 GEF196619:GEF196622 GOB196619:GOB196622 GXX196619:GXX196622 HHT196619:HHT196622 HRP196619:HRP196622 IBL196619:IBL196622 ILH196619:ILH196622 IVD196619:IVD196622 JEZ196619:JEZ196622 JOV196619:JOV196622 JYR196619:JYR196622 KIN196619:KIN196622 KSJ196619:KSJ196622 LCF196619:LCF196622 LMB196619:LMB196622 LVX196619:LVX196622 MFT196619:MFT196622 MPP196619:MPP196622 MZL196619:MZL196622 NJH196619:NJH196622 NTD196619:NTD196622 OCZ196619:OCZ196622 OMV196619:OMV196622 OWR196619:OWR196622 PGN196619:PGN196622 PQJ196619:PQJ196622 QAF196619:QAF196622 QKB196619:QKB196622 QTX196619:QTX196622 RDT196619:RDT196622 RNP196619:RNP196622 RXL196619:RXL196622 SHH196619:SHH196622 SRD196619:SRD196622 TAZ196619:TAZ196622 TKV196619:TKV196622 TUR196619:TUR196622 UEN196619:UEN196622 UOJ196619:UOJ196622 UYF196619:UYF196622 VIB196619:VIB196622 VRX196619:VRX196622 WBT196619:WBT196622 WLP196619:WLP196622 WVL196619:WVL196622 D262155:D262158 IZ262155:IZ262158 SV262155:SV262158 ACR262155:ACR262158 AMN262155:AMN262158 AWJ262155:AWJ262158 BGF262155:BGF262158 BQB262155:BQB262158 BZX262155:BZX262158 CJT262155:CJT262158 CTP262155:CTP262158 DDL262155:DDL262158 DNH262155:DNH262158 DXD262155:DXD262158 EGZ262155:EGZ262158 EQV262155:EQV262158 FAR262155:FAR262158 FKN262155:FKN262158 FUJ262155:FUJ262158 GEF262155:GEF262158 GOB262155:GOB262158 GXX262155:GXX262158 HHT262155:HHT262158 HRP262155:HRP262158 IBL262155:IBL262158 ILH262155:ILH262158 IVD262155:IVD262158 JEZ262155:JEZ262158 JOV262155:JOV262158 JYR262155:JYR262158 KIN262155:KIN262158 KSJ262155:KSJ262158 LCF262155:LCF262158 LMB262155:LMB262158 LVX262155:LVX262158 MFT262155:MFT262158 MPP262155:MPP262158 MZL262155:MZL262158 NJH262155:NJH262158 NTD262155:NTD262158 OCZ262155:OCZ262158 OMV262155:OMV262158 OWR262155:OWR262158 PGN262155:PGN262158 PQJ262155:PQJ262158 QAF262155:QAF262158 QKB262155:QKB262158 QTX262155:QTX262158 RDT262155:RDT262158 RNP262155:RNP262158 RXL262155:RXL262158 SHH262155:SHH262158 SRD262155:SRD262158 TAZ262155:TAZ262158 TKV262155:TKV262158 TUR262155:TUR262158 UEN262155:UEN262158 UOJ262155:UOJ262158 UYF262155:UYF262158 VIB262155:VIB262158 VRX262155:VRX262158 WBT262155:WBT262158 WLP262155:WLP262158 WVL262155:WVL262158 D327691:D327694 IZ327691:IZ327694 SV327691:SV327694 ACR327691:ACR327694 AMN327691:AMN327694 AWJ327691:AWJ327694 BGF327691:BGF327694 BQB327691:BQB327694 BZX327691:BZX327694 CJT327691:CJT327694 CTP327691:CTP327694 DDL327691:DDL327694 DNH327691:DNH327694 DXD327691:DXD327694 EGZ327691:EGZ327694 EQV327691:EQV327694 FAR327691:FAR327694 FKN327691:FKN327694 FUJ327691:FUJ327694 GEF327691:GEF327694 GOB327691:GOB327694 GXX327691:GXX327694 HHT327691:HHT327694 HRP327691:HRP327694 IBL327691:IBL327694 ILH327691:ILH327694 IVD327691:IVD327694 JEZ327691:JEZ327694 JOV327691:JOV327694 JYR327691:JYR327694 KIN327691:KIN327694 KSJ327691:KSJ327694 LCF327691:LCF327694 LMB327691:LMB327694 LVX327691:LVX327694 MFT327691:MFT327694 MPP327691:MPP327694 MZL327691:MZL327694 NJH327691:NJH327694 NTD327691:NTD327694 OCZ327691:OCZ327694 OMV327691:OMV327694 OWR327691:OWR327694 PGN327691:PGN327694 PQJ327691:PQJ327694 QAF327691:QAF327694 QKB327691:QKB327694 QTX327691:QTX327694 RDT327691:RDT327694 RNP327691:RNP327694 RXL327691:RXL327694 SHH327691:SHH327694 SRD327691:SRD327694 TAZ327691:TAZ327694 TKV327691:TKV327694 TUR327691:TUR327694 UEN327691:UEN327694 UOJ327691:UOJ327694 UYF327691:UYF327694 VIB327691:VIB327694 VRX327691:VRX327694 WBT327691:WBT327694 WLP327691:WLP327694 WVL327691:WVL327694 D393227:D393230 IZ393227:IZ393230 SV393227:SV393230 ACR393227:ACR393230 AMN393227:AMN393230 AWJ393227:AWJ393230 BGF393227:BGF393230 BQB393227:BQB393230 BZX393227:BZX393230 CJT393227:CJT393230 CTP393227:CTP393230 DDL393227:DDL393230 DNH393227:DNH393230 DXD393227:DXD393230 EGZ393227:EGZ393230 EQV393227:EQV393230 FAR393227:FAR393230 FKN393227:FKN393230 FUJ393227:FUJ393230 GEF393227:GEF393230 GOB393227:GOB393230 GXX393227:GXX393230 HHT393227:HHT393230 HRP393227:HRP393230 IBL393227:IBL393230 ILH393227:ILH393230 IVD393227:IVD393230 JEZ393227:JEZ393230 JOV393227:JOV393230 JYR393227:JYR393230 KIN393227:KIN393230 KSJ393227:KSJ393230 LCF393227:LCF393230 LMB393227:LMB393230 LVX393227:LVX393230 MFT393227:MFT393230 MPP393227:MPP393230 MZL393227:MZL393230 NJH393227:NJH393230 NTD393227:NTD393230 OCZ393227:OCZ393230 OMV393227:OMV393230 OWR393227:OWR393230 PGN393227:PGN393230 PQJ393227:PQJ393230 QAF393227:QAF393230 QKB393227:QKB393230 QTX393227:QTX393230 RDT393227:RDT393230 RNP393227:RNP393230 RXL393227:RXL393230 SHH393227:SHH393230 SRD393227:SRD393230 TAZ393227:TAZ393230 TKV393227:TKV393230 TUR393227:TUR393230 UEN393227:UEN393230 UOJ393227:UOJ393230 UYF393227:UYF393230 VIB393227:VIB393230 VRX393227:VRX393230 WBT393227:WBT393230 WLP393227:WLP393230 WVL393227:WVL393230 D458763:D458766 IZ458763:IZ458766 SV458763:SV458766 ACR458763:ACR458766 AMN458763:AMN458766 AWJ458763:AWJ458766 BGF458763:BGF458766 BQB458763:BQB458766 BZX458763:BZX458766 CJT458763:CJT458766 CTP458763:CTP458766 DDL458763:DDL458766 DNH458763:DNH458766 DXD458763:DXD458766 EGZ458763:EGZ458766 EQV458763:EQV458766 FAR458763:FAR458766 FKN458763:FKN458766 FUJ458763:FUJ458766 GEF458763:GEF458766 GOB458763:GOB458766 GXX458763:GXX458766 HHT458763:HHT458766 HRP458763:HRP458766 IBL458763:IBL458766 ILH458763:ILH458766 IVD458763:IVD458766 JEZ458763:JEZ458766 JOV458763:JOV458766 JYR458763:JYR458766 KIN458763:KIN458766 KSJ458763:KSJ458766 LCF458763:LCF458766 LMB458763:LMB458766 LVX458763:LVX458766 MFT458763:MFT458766 MPP458763:MPP458766 MZL458763:MZL458766 NJH458763:NJH458766 NTD458763:NTD458766 OCZ458763:OCZ458766 OMV458763:OMV458766 OWR458763:OWR458766 PGN458763:PGN458766 PQJ458763:PQJ458766 QAF458763:QAF458766 QKB458763:QKB458766 QTX458763:QTX458766 RDT458763:RDT458766 RNP458763:RNP458766 RXL458763:RXL458766 SHH458763:SHH458766 SRD458763:SRD458766 TAZ458763:TAZ458766 TKV458763:TKV458766 TUR458763:TUR458766 UEN458763:UEN458766 UOJ458763:UOJ458766 UYF458763:UYF458766 VIB458763:VIB458766 VRX458763:VRX458766 WBT458763:WBT458766 WLP458763:WLP458766 WVL458763:WVL458766 D524299:D524302 IZ524299:IZ524302 SV524299:SV524302 ACR524299:ACR524302 AMN524299:AMN524302 AWJ524299:AWJ524302 BGF524299:BGF524302 BQB524299:BQB524302 BZX524299:BZX524302 CJT524299:CJT524302 CTP524299:CTP524302 DDL524299:DDL524302 DNH524299:DNH524302 DXD524299:DXD524302 EGZ524299:EGZ524302 EQV524299:EQV524302 FAR524299:FAR524302 FKN524299:FKN524302 FUJ524299:FUJ524302 GEF524299:GEF524302 GOB524299:GOB524302 GXX524299:GXX524302 HHT524299:HHT524302 HRP524299:HRP524302 IBL524299:IBL524302 ILH524299:ILH524302 IVD524299:IVD524302 JEZ524299:JEZ524302 JOV524299:JOV524302 JYR524299:JYR524302 KIN524299:KIN524302 KSJ524299:KSJ524302 LCF524299:LCF524302 LMB524299:LMB524302 LVX524299:LVX524302 MFT524299:MFT524302 MPP524299:MPP524302 MZL524299:MZL524302 NJH524299:NJH524302 NTD524299:NTD524302 OCZ524299:OCZ524302 OMV524299:OMV524302 OWR524299:OWR524302 PGN524299:PGN524302 PQJ524299:PQJ524302 QAF524299:QAF524302 QKB524299:QKB524302 QTX524299:QTX524302 RDT524299:RDT524302 RNP524299:RNP524302 RXL524299:RXL524302 SHH524299:SHH524302 SRD524299:SRD524302 TAZ524299:TAZ524302 TKV524299:TKV524302 TUR524299:TUR524302 UEN524299:UEN524302 UOJ524299:UOJ524302 UYF524299:UYF524302 VIB524299:VIB524302 VRX524299:VRX524302 WBT524299:WBT524302 WLP524299:WLP524302 WVL524299:WVL524302 D589835:D589838 IZ589835:IZ589838 SV589835:SV589838 ACR589835:ACR589838 AMN589835:AMN589838 AWJ589835:AWJ589838 BGF589835:BGF589838 BQB589835:BQB589838 BZX589835:BZX589838 CJT589835:CJT589838 CTP589835:CTP589838 DDL589835:DDL589838 DNH589835:DNH589838 DXD589835:DXD589838 EGZ589835:EGZ589838 EQV589835:EQV589838 FAR589835:FAR589838 FKN589835:FKN589838 FUJ589835:FUJ589838 GEF589835:GEF589838 GOB589835:GOB589838 GXX589835:GXX589838 HHT589835:HHT589838 HRP589835:HRP589838 IBL589835:IBL589838 ILH589835:ILH589838 IVD589835:IVD589838 JEZ589835:JEZ589838 JOV589835:JOV589838 JYR589835:JYR589838 KIN589835:KIN589838 KSJ589835:KSJ589838 LCF589835:LCF589838 LMB589835:LMB589838 LVX589835:LVX589838 MFT589835:MFT589838 MPP589835:MPP589838 MZL589835:MZL589838 NJH589835:NJH589838 NTD589835:NTD589838 OCZ589835:OCZ589838 OMV589835:OMV589838 OWR589835:OWR589838 PGN589835:PGN589838 PQJ589835:PQJ589838 QAF589835:QAF589838 QKB589835:QKB589838 QTX589835:QTX589838 RDT589835:RDT589838 RNP589835:RNP589838 RXL589835:RXL589838 SHH589835:SHH589838 SRD589835:SRD589838 TAZ589835:TAZ589838 TKV589835:TKV589838 TUR589835:TUR589838 UEN589835:UEN589838 UOJ589835:UOJ589838 UYF589835:UYF589838 VIB589835:VIB589838 VRX589835:VRX589838 WBT589835:WBT589838 WLP589835:WLP589838 WVL589835:WVL589838 D655371:D655374 IZ655371:IZ655374 SV655371:SV655374 ACR655371:ACR655374 AMN655371:AMN655374 AWJ655371:AWJ655374 BGF655371:BGF655374 BQB655371:BQB655374 BZX655371:BZX655374 CJT655371:CJT655374 CTP655371:CTP655374 DDL655371:DDL655374 DNH655371:DNH655374 DXD655371:DXD655374 EGZ655371:EGZ655374 EQV655371:EQV655374 FAR655371:FAR655374 FKN655371:FKN655374 FUJ655371:FUJ655374 GEF655371:GEF655374 GOB655371:GOB655374 GXX655371:GXX655374 HHT655371:HHT655374 HRP655371:HRP655374 IBL655371:IBL655374 ILH655371:ILH655374 IVD655371:IVD655374 JEZ655371:JEZ655374 JOV655371:JOV655374 JYR655371:JYR655374 KIN655371:KIN655374 KSJ655371:KSJ655374 LCF655371:LCF655374 LMB655371:LMB655374 LVX655371:LVX655374 MFT655371:MFT655374 MPP655371:MPP655374 MZL655371:MZL655374 NJH655371:NJH655374 NTD655371:NTD655374 OCZ655371:OCZ655374 OMV655371:OMV655374 OWR655371:OWR655374 PGN655371:PGN655374 PQJ655371:PQJ655374 QAF655371:QAF655374 QKB655371:QKB655374 QTX655371:QTX655374 RDT655371:RDT655374 RNP655371:RNP655374 RXL655371:RXL655374 SHH655371:SHH655374 SRD655371:SRD655374 TAZ655371:TAZ655374 TKV655371:TKV655374 TUR655371:TUR655374 UEN655371:UEN655374 UOJ655371:UOJ655374 UYF655371:UYF655374 VIB655371:VIB655374 VRX655371:VRX655374 WBT655371:WBT655374 WLP655371:WLP655374 WVL655371:WVL655374 D720907:D720910 IZ720907:IZ720910 SV720907:SV720910 ACR720907:ACR720910 AMN720907:AMN720910 AWJ720907:AWJ720910 BGF720907:BGF720910 BQB720907:BQB720910 BZX720907:BZX720910 CJT720907:CJT720910 CTP720907:CTP720910 DDL720907:DDL720910 DNH720907:DNH720910 DXD720907:DXD720910 EGZ720907:EGZ720910 EQV720907:EQV720910 FAR720907:FAR720910 FKN720907:FKN720910 FUJ720907:FUJ720910 GEF720907:GEF720910 GOB720907:GOB720910 GXX720907:GXX720910 HHT720907:HHT720910 HRP720907:HRP720910 IBL720907:IBL720910 ILH720907:ILH720910 IVD720907:IVD720910 JEZ720907:JEZ720910 JOV720907:JOV720910 JYR720907:JYR720910 KIN720907:KIN720910 KSJ720907:KSJ720910 LCF720907:LCF720910 LMB720907:LMB720910 LVX720907:LVX720910 MFT720907:MFT720910 MPP720907:MPP720910 MZL720907:MZL720910 NJH720907:NJH720910 NTD720907:NTD720910 OCZ720907:OCZ720910 OMV720907:OMV720910 OWR720907:OWR720910 PGN720907:PGN720910 PQJ720907:PQJ720910 QAF720907:QAF720910 QKB720907:QKB720910 QTX720907:QTX720910 RDT720907:RDT720910 RNP720907:RNP720910 RXL720907:RXL720910 SHH720907:SHH720910 SRD720907:SRD720910 TAZ720907:TAZ720910 TKV720907:TKV720910 TUR720907:TUR720910 UEN720907:UEN720910 UOJ720907:UOJ720910 UYF720907:UYF720910 VIB720907:VIB720910 VRX720907:VRX720910 WBT720907:WBT720910 WLP720907:WLP720910 WVL720907:WVL720910 D786443:D786446 IZ786443:IZ786446 SV786443:SV786446 ACR786443:ACR786446 AMN786443:AMN786446 AWJ786443:AWJ786446 BGF786443:BGF786446 BQB786443:BQB786446 BZX786443:BZX786446 CJT786443:CJT786446 CTP786443:CTP786446 DDL786443:DDL786446 DNH786443:DNH786446 DXD786443:DXD786446 EGZ786443:EGZ786446 EQV786443:EQV786446 FAR786443:FAR786446 FKN786443:FKN786446 FUJ786443:FUJ786446 GEF786443:GEF786446 GOB786443:GOB786446 GXX786443:GXX786446 HHT786443:HHT786446 HRP786443:HRP786446 IBL786443:IBL786446 ILH786443:ILH786446 IVD786443:IVD786446 JEZ786443:JEZ786446 JOV786443:JOV786446 JYR786443:JYR786446 KIN786443:KIN786446 KSJ786443:KSJ786446 LCF786443:LCF786446 LMB786443:LMB786446 LVX786443:LVX786446 MFT786443:MFT786446 MPP786443:MPP786446 MZL786443:MZL786446 NJH786443:NJH786446 NTD786443:NTD786446 OCZ786443:OCZ786446 OMV786443:OMV786446 OWR786443:OWR786446 PGN786443:PGN786446 PQJ786443:PQJ786446 QAF786443:QAF786446 QKB786443:QKB786446 QTX786443:QTX786446 RDT786443:RDT786446 RNP786443:RNP786446 RXL786443:RXL786446 SHH786443:SHH786446 SRD786443:SRD786446 TAZ786443:TAZ786446 TKV786443:TKV786446 TUR786443:TUR786446 UEN786443:UEN786446 UOJ786443:UOJ786446 UYF786443:UYF786446 VIB786443:VIB786446 VRX786443:VRX786446 WBT786443:WBT786446 WLP786443:WLP786446 WVL786443:WVL786446 D851979:D851982 IZ851979:IZ851982 SV851979:SV851982 ACR851979:ACR851982 AMN851979:AMN851982 AWJ851979:AWJ851982 BGF851979:BGF851982 BQB851979:BQB851982 BZX851979:BZX851982 CJT851979:CJT851982 CTP851979:CTP851982 DDL851979:DDL851982 DNH851979:DNH851982 DXD851979:DXD851982 EGZ851979:EGZ851982 EQV851979:EQV851982 FAR851979:FAR851982 FKN851979:FKN851982 FUJ851979:FUJ851982 GEF851979:GEF851982 GOB851979:GOB851982 GXX851979:GXX851982 HHT851979:HHT851982 HRP851979:HRP851982 IBL851979:IBL851982 ILH851979:ILH851982 IVD851979:IVD851982 JEZ851979:JEZ851982 JOV851979:JOV851982 JYR851979:JYR851982 KIN851979:KIN851982 KSJ851979:KSJ851982 LCF851979:LCF851982 LMB851979:LMB851982 LVX851979:LVX851982 MFT851979:MFT851982 MPP851979:MPP851982 MZL851979:MZL851982 NJH851979:NJH851982 NTD851979:NTD851982 OCZ851979:OCZ851982 OMV851979:OMV851982 OWR851979:OWR851982 PGN851979:PGN851982 PQJ851979:PQJ851982 QAF851979:QAF851982 QKB851979:QKB851982 QTX851979:QTX851982 RDT851979:RDT851982 RNP851979:RNP851982 RXL851979:RXL851982 SHH851979:SHH851982 SRD851979:SRD851982 TAZ851979:TAZ851982 TKV851979:TKV851982 TUR851979:TUR851982 UEN851979:UEN851982 UOJ851979:UOJ851982 UYF851979:UYF851982 VIB851979:VIB851982 VRX851979:VRX851982 WBT851979:WBT851982 WLP851979:WLP851982 WVL851979:WVL851982 D917515:D917518 IZ917515:IZ917518 SV917515:SV917518 ACR917515:ACR917518 AMN917515:AMN917518 AWJ917515:AWJ917518 BGF917515:BGF917518 BQB917515:BQB917518 BZX917515:BZX917518 CJT917515:CJT917518 CTP917515:CTP917518 DDL917515:DDL917518 DNH917515:DNH917518 DXD917515:DXD917518 EGZ917515:EGZ917518 EQV917515:EQV917518 FAR917515:FAR917518 FKN917515:FKN917518 FUJ917515:FUJ917518 GEF917515:GEF917518 GOB917515:GOB917518 GXX917515:GXX917518 HHT917515:HHT917518 HRP917515:HRP917518 IBL917515:IBL917518 ILH917515:ILH917518 IVD917515:IVD917518 JEZ917515:JEZ917518 JOV917515:JOV917518 JYR917515:JYR917518 KIN917515:KIN917518 KSJ917515:KSJ917518 LCF917515:LCF917518 LMB917515:LMB917518 LVX917515:LVX917518 MFT917515:MFT917518 MPP917515:MPP917518 MZL917515:MZL917518 NJH917515:NJH917518 NTD917515:NTD917518 OCZ917515:OCZ917518 OMV917515:OMV917518 OWR917515:OWR917518 PGN917515:PGN917518 PQJ917515:PQJ917518 QAF917515:QAF917518 QKB917515:QKB917518 QTX917515:QTX917518 RDT917515:RDT917518 RNP917515:RNP917518 RXL917515:RXL917518 SHH917515:SHH917518 SRD917515:SRD917518 TAZ917515:TAZ917518 TKV917515:TKV917518 TUR917515:TUR917518 UEN917515:UEN917518 UOJ917515:UOJ917518 UYF917515:UYF917518 VIB917515:VIB917518 VRX917515:VRX917518 WBT917515:WBT917518 WLP917515:WLP917518 WVL917515:WVL917518 D983051:D983054 IZ983051:IZ983054 SV983051:SV983054 ACR983051:ACR983054 AMN983051:AMN983054 AWJ983051:AWJ983054 BGF983051:BGF983054 BQB983051:BQB983054 BZX983051:BZX983054 CJT983051:CJT983054 CTP983051:CTP983054 DDL983051:DDL983054 DNH983051:DNH983054 DXD983051:DXD983054 EGZ983051:EGZ983054 EQV983051:EQV983054 FAR983051:FAR983054 FKN983051:FKN983054 FUJ983051:FUJ983054 GEF983051:GEF983054 GOB983051:GOB983054 GXX983051:GXX983054 HHT983051:HHT983054 HRP983051:HRP983054 IBL983051:IBL983054 ILH983051:ILH983054 IVD983051:IVD983054 JEZ983051:JEZ983054 JOV983051:JOV983054 JYR983051:JYR983054 KIN983051:KIN983054 KSJ983051:KSJ983054 LCF983051:LCF983054 LMB983051:LMB983054 LVX983051:LVX983054 MFT983051:MFT983054 MPP983051:MPP983054 MZL983051:MZL983054 NJH983051:NJH983054 NTD983051:NTD983054 OCZ983051:OCZ983054 OMV983051:OMV983054 OWR983051:OWR983054 PGN983051:PGN983054 PQJ983051:PQJ983054 QAF983051:QAF983054 QKB983051:QKB983054 QTX983051:QTX983054 RDT983051:RDT983054 RNP983051:RNP983054 RXL983051:RXL983054 SHH983051:SHH983054 SRD983051:SRD983054 TAZ983051:TAZ983054 TKV983051:TKV983054 TUR983051:TUR983054 UEN983051:UEN983054 UOJ983051:UOJ983054 UYF983051:UYF983054 VIB983051:VIB983054 VRX983051:VRX983054 WBT983051:WBT983054 WLP983051:WLP983054 WVL983051:WVL983054 G9:G11 JC9:JC11 SY9:SY11 ACU9:ACU11 AMQ9:AMQ11 AWM9:AWM11 BGI9:BGI11 BQE9:BQE11 CAA9:CAA11 CJW9:CJW11 CTS9:CTS11 DDO9:DDO11 DNK9:DNK11 DXG9:DXG11 EHC9:EHC11 EQY9:EQY11 FAU9:FAU11 FKQ9:FKQ11 FUM9:FUM11 GEI9:GEI11 GOE9:GOE11 GYA9:GYA11 HHW9:HHW11 HRS9:HRS11 IBO9:IBO11 ILK9:ILK11 IVG9:IVG11 JFC9:JFC11 JOY9:JOY11 JYU9:JYU11 KIQ9:KIQ11 KSM9:KSM11 LCI9:LCI11 LME9:LME11 LWA9:LWA11 MFW9:MFW11 MPS9:MPS11 MZO9:MZO11 NJK9:NJK11 NTG9:NTG11 ODC9:ODC11 OMY9:OMY11 OWU9:OWU11 PGQ9:PGQ11 PQM9:PQM11 QAI9:QAI11 QKE9:QKE11 QUA9:QUA11 RDW9:RDW11 RNS9:RNS11 RXO9:RXO11 SHK9:SHK11 SRG9:SRG11 TBC9:TBC11 TKY9:TKY11 TUU9:TUU11 UEQ9:UEQ11 UOM9:UOM11 UYI9:UYI11 VIE9:VIE11 VSA9:VSA11 WBW9:WBW11 WLS9:WLS11 WVO9:WVO11 G65545:G65547 JC65545:JC65547 SY65545:SY65547 ACU65545:ACU65547 AMQ65545:AMQ65547 AWM65545:AWM65547 BGI65545:BGI65547 BQE65545:BQE65547 CAA65545:CAA65547 CJW65545:CJW65547 CTS65545:CTS65547 DDO65545:DDO65547 DNK65545:DNK65547 DXG65545:DXG65547 EHC65545:EHC65547 EQY65545:EQY65547 FAU65545:FAU65547 FKQ65545:FKQ65547 FUM65545:FUM65547 GEI65545:GEI65547 GOE65545:GOE65547 GYA65545:GYA65547 HHW65545:HHW65547 HRS65545:HRS65547 IBO65545:IBO65547 ILK65545:ILK65547 IVG65545:IVG65547 JFC65545:JFC65547 JOY65545:JOY65547 JYU65545:JYU65547 KIQ65545:KIQ65547 KSM65545:KSM65547 LCI65545:LCI65547 LME65545:LME65547 LWA65545:LWA65547 MFW65545:MFW65547 MPS65545:MPS65547 MZO65545:MZO65547 NJK65545:NJK65547 NTG65545:NTG65547 ODC65545:ODC65547 OMY65545:OMY65547 OWU65545:OWU65547 PGQ65545:PGQ65547 PQM65545:PQM65547 QAI65545:QAI65547 QKE65545:QKE65547 QUA65545:QUA65547 RDW65545:RDW65547 RNS65545:RNS65547 RXO65545:RXO65547 SHK65545:SHK65547 SRG65545:SRG65547 TBC65545:TBC65547 TKY65545:TKY65547 TUU65545:TUU65547 UEQ65545:UEQ65547 UOM65545:UOM65547 UYI65545:UYI65547 VIE65545:VIE65547 VSA65545:VSA65547 WBW65545:WBW65547 WLS65545:WLS65547 WVO65545:WVO65547 G131081:G131083 JC131081:JC131083 SY131081:SY131083 ACU131081:ACU131083 AMQ131081:AMQ131083 AWM131081:AWM131083 BGI131081:BGI131083 BQE131081:BQE131083 CAA131081:CAA131083 CJW131081:CJW131083 CTS131081:CTS131083 DDO131081:DDO131083 DNK131081:DNK131083 DXG131081:DXG131083 EHC131081:EHC131083 EQY131081:EQY131083 FAU131081:FAU131083 FKQ131081:FKQ131083 FUM131081:FUM131083 GEI131081:GEI131083 GOE131081:GOE131083 GYA131081:GYA131083 HHW131081:HHW131083 HRS131081:HRS131083 IBO131081:IBO131083 ILK131081:ILK131083 IVG131081:IVG131083 JFC131081:JFC131083 JOY131081:JOY131083 JYU131081:JYU131083 KIQ131081:KIQ131083 KSM131081:KSM131083 LCI131081:LCI131083 LME131081:LME131083 LWA131081:LWA131083 MFW131081:MFW131083 MPS131081:MPS131083 MZO131081:MZO131083 NJK131081:NJK131083 NTG131081:NTG131083 ODC131081:ODC131083 OMY131081:OMY131083 OWU131081:OWU131083 PGQ131081:PGQ131083 PQM131081:PQM131083 QAI131081:QAI131083 QKE131081:QKE131083 QUA131081:QUA131083 RDW131081:RDW131083 RNS131081:RNS131083 RXO131081:RXO131083 SHK131081:SHK131083 SRG131081:SRG131083 TBC131081:TBC131083 TKY131081:TKY131083 TUU131081:TUU131083 UEQ131081:UEQ131083 UOM131081:UOM131083 UYI131081:UYI131083 VIE131081:VIE131083 VSA131081:VSA131083 WBW131081:WBW131083 WLS131081:WLS131083 WVO131081:WVO131083 G196617:G196619 JC196617:JC196619 SY196617:SY196619 ACU196617:ACU196619 AMQ196617:AMQ196619 AWM196617:AWM196619 BGI196617:BGI196619 BQE196617:BQE196619 CAA196617:CAA196619 CJW196617:CJW196619 CTS196617:CTS196619 DDO196617:DDO196619 DNK196617:DNK196619 DXG196617:DXG196619 EHC196617:EHC196619 EQY196617:EQY196619 FAU196617:FAU196619 FKQ196617:FKQ196619 FUM196617:FUM196619 GEI196617:GEI196619 GOE196617:GOE196619 GYA196617:GYA196619 HHW196617:HHW196619 HRS196617:HRS196619 IBO196617:IBO196619 ILK196617:ILK196619 IVG196617:IVG196619 JFC196617:JFC196619 JOY196617:JOY196619 JYU196617:JYU196619 KIQ196617:KIQ196619 KSM196617:KSM196619 LCI196617:LCI196619 LME196617:LME196619 LWA196617:LWA196619 MFW196617:MFW196619 MPS196617:MPS196619 MZO196617:MZO196619 NJK196617:NJK196619 NTG196617:NTG196619 ODC196617:ODC196619 OMY196617:OMY196619 OWU196617:OWU196619 PGQ196617:PGQ196619 PQM196617:PQM196619 QAI196617:QAI196619 QKE196617:QKE196619 QUA196617:QUA196619 RDW196617:RDW196619 RNS196617:RNS196619 RXO196617:RXO196619 SHK196617:SHK196619 SRG196617:SRG196619 TBC196617:TBC196619 TKY196617:TKY196619 TUU196617:TUU196619 UEQ196617:UEQ196619 UOM196617:UOM196619 UYI196617:UYI196619 VIE196617:VIE196619 VSA196617:VSA196619 WBW196617:WBW196619 WLS196617:WLS196619 WVO196617:WVO196619 G262153:G262155 JC262153:JC262155 SY262153:SY262155 ACU262153:ACU262155 AMQ262153:AMQ262155 AWM262153:AWM262155 BGI262153:BGI262155 BQE262153:BQE262155 CAA262153:CAA262155 CJW262153:CJW262155 CTS262153:CTS262155 DDO262153:DDO262155 DNK262153:DNK262155 DXG262153:DXG262155 EHC262153:EHC262155 EQY262153:EQY262155 FAU262153:FAU262155 FKQ262153:FKQ262155 FUM262153:FUM262155 GEI262153:GEI262155 GOE262153:GOE262155 GYA262153:GYA262155 HHW262153:HHW262155 HRS262153:HRS262155 IBO262153:IBO262155 ILK262153:ILK262155 IVG262153:IVG262155 JFC262153:JFC262155 JOY262153:JOY262155 JYU262153:JYU262155 KIQ262153:KIQ262155 KSM262153:KSM262155 LCI262153:LCI262155 LME262153:LME262155 LWA262153:LWA262155 MFW262153:MFW262155 MPS262153:MPS262155 MZO262153:MZO262155 NJK262153:NJK262155 NTG262153:NTG262155 ODC262153:ODC262155 OMY262153:OMY262155 OWU262153:OWU262155 PGQ262153:PGQ262155 PQM262153:PQM262155 QAI262153:QAI262155 QKE262153:QKE262155 QUA262153:QUA262155 RDW262153:RDW262155 RNS262153:RNS262155 RXO262153:RXO262155 SHK262153:SHK262155 SRG262153:SRG262155 TBC262153:TBC262155 TKY262153:TKY262155 TUU262153:TUU262155 UEQ262153:UEQ262155 UOM262153:UOM262155 UYI262153:UYI262155 VIE262153:VIE262155 VSA262153:VSA262155 WBW262153:WBW262155 WLS262153:WLS262155 WVO262153:WVO262155 G327689:G327691 JC327689:JC327691 SY327689:SY327691 ACU327689:ACU327691 AMQ327689:AMQ327691 AWM327689:AWM327691 BGI327689:BGI327691 BQE327689:BQE327691 CAA327689:CAA327691 CJW327689:CJW327691 CTS327689:CTS327691 DDO327689:DDO327691 DNK327689:DNK327691 DXG327689:DXG327691 EHC327689:EHC327691 EQY327689:EQY327691 FAU327689:FAU327691 FKQ327689:FKQ327691 FUM327689:FUM327691 GEI327689:GEI327691 GOE327689:GOE327691 GYA327689:GYA327691 HHW327689:HHW327691 HRS327689:HRS327691 IBO327689:IBO327691 ILK327689:ILK327691 IVG327689:IVG327691 JFC327689:JFC327691 JOY327689:JOY327691 JYU327689:JYU327691 KIQ327689:KIQ327691 KSM327689:KSM327691 LCI327689:LCI327691 LME327689:LME327691 LWA327689:LWA327691 MFW327689:MFW327691 MPS327689:MPS327691 MZO327689:MZO327691 NJK327689:NJK327691 NTG327689:NTG327691 ODC327689:ODC327691 OMY327689:OMY327691 OWU327689:OWU327691 PGQ327689:PGQ327691 PQM327689:PQM327691 QAI327689:QAI327691 QKE327689:QKE327691 QUA327689:QUA327691 RDW327689:RDW327691 RNS327689:RNS327691 RXO327689:RXO327691 SHK327689:SHK327691 SRG327689:SRG327691 TBC327689:TBC327691 TKY327689:TKY327691 TUU327689:TUU327691 UEQ327689:UEQ327691 UOM327689:UOM327691 UYI327689:UYI327691 VIE327689:VIE327691 VSA327689:VSA327691 WBW327689:WBW327691 WLS327689:WLS327691 WVO327689:WVO327691 G393225:G393227 JC393225:JC393227 SY393225:SY393227 ACU393225:ACU393227 AMQ393225:AMQ393227 AWM393225:AWM393227 BGI393225:BGI393227 BQE393225:BQE393227 CAA393225:CAA393227 CJW393225:CJW393227 CTS393225:CTS393227 DDO393225:DDO393227 DNK393225:DNK393227 DXG393225:DXG393227 EHC393225:EHC393227 EQY393225:EQY393227 FAU393225:FAU393227 FKQ393225:FKQ393227 FUM393225:FUM393227 GEI393225:GEI393227 GOE393225:GOE393227 GYA393225:GYA393227 HHW393225:HHW393227 HRS393225:HRS393227 IBO393225:IBO393227 ILK393225:ILK393227 IVG393225:IVG393227 JFC393225:JFC393227 JOY393225:JOY393227 JYU393225:JYU393227 KIQ393225:KIQ393227 KSM393225:KSM393227 LCI393225:LCI393227 LME393225:LME393227 LWA393225:LWA393227 MFW393225:MFW393227 MPS393225:MPS393227 MZO393225:MZO393227 NJK393225:NJK393227 NTG393225:NTG393227 ODC393225:ODC393227 OMY393225:OMY393227 OWU393225:OWU393227 PGQ393225:PGQ393227 PQM393225:PQM393227 QAI393225:QAI393227 QKE393225:QKE393227 QUA393225:QUA393227 RDW393225:RDW393227 RNS393225:RNS393227 RXO393225:RXO393227 SHK393225:SHK393227 SRG393225:SRG393227 TBC393225:TBC393227 TKY393225:TKY393227 TUU393225:TUU393227 UEQ393225:UEQ393227 UOM393225:UOM393227 UYI393225:UYI393227 VIE393225:VIE393227 VSA393225:VSA393227 WBW393225:WBW393227 WLS393225:WLS393227 WVO393225:WVO393227 G458761:G458763 JC458761:JC458763 SY458761:SY458763 ACU458761:ACU458763 AMQ458761:AMQ458763 AWM458761:AWM458763 BGI458761:BGI458763 BQE458761:BQE458763 CAA458761:CAA458763 CJW458761:CJW458763 CTS458761:CTS458763 DDO458761:DDO458763 DNK458761:DNK458763 DXG458761:DXG458763 EHC458761:EHC458763 EQY458761:EQY458763 FAU458761:FAU458763 FKQ458761:FKQ458763 FUM458761:FUM458763 GEI458761:GEI458763 GOE458761:GOE458763 GYA458761:GYA458763 HHW458761:HHW458763 HRS458761:HRS458763 IBO458761:IBO458763 ILK458761:ILK458763 IVG458761:IVG458763 JFC458761:JFC458763 JOY458761:JOY458763 JYU458761:JYU458763 KIQ458761:KIQ458763 KSM458761:KSM458763 LCI458761:LCI458763 LME458761:LME458763 LWA458761:LWA458763 MFW458761:MFW458763 MPS458761:MPS458763 MZO458761:MZO458763 NJK458761:NJK458763 NTG458761:NTG458763 ODC458761:ODC458763 OMY458761:OMY458763 OWU458761:OWU458763 PGQ458761:PGQ458763 PQM458761:PQM458763 QAI458761:QAI458763 QKE458761:QKE458763 QUA458761:QUA458763 RDW458761:RDW458763 RNS458761:RNS458763 RXO458761:RXO458763 SHK458761:SHK458763 SRG458761:SRG458763 TBC458761:TBC458763 TKY458761:TKY458763 TUU458761:TUU458763 UEQ458761:UEQ458763 UOM458761:UOM458763 UYI458761:UYI458763 VIE458761:VIE458763 VSA458761:VSA458763 WBW458761:WBW458763 WLS458761:WLS458763 WVO458761:WVO458763 G524297:G524299 JC524297:JC524299 SY524297:SY524299 ACU524297:ACU524299 AMQ524297:AMQ524299 AWM524297:AWM524299 BGI524297:BGI524299 BQE524297:BQE524299 CAA524297:CAA524299 CJW524297:CJW524299 CTS524297:CTS524299 DDO524297:DDO524299 DNK524297:DNK524299 DXG524297:DXG524299 EHC524297:EHC524299 EQY524297:EQY524299 FAU524297:FAU524299 FKQ524297:FKQ524299 FUM524297:FUM524299 GEI524297:GEI524299 GOE524297:GOE524299 GYA524297:GYA524299 HHW524297:HHW524299 HRS524297:HRS524299 IBO524297:IBO524299 ILK524297:ILK524299 IVG524297:IVG524299 JFC524297:JFC524299 JOY524297:JOY524299 JYU524297:JYU524299 KIQ524297:KIQ524299 KSM524297:KSM524299 LCI524297:LCI524299 LME524297:LME524299 LWA524297:LWA524299 MFW524297:MFW524299 MPS524297:MPS524299 MZO524297:MZO524299 NJK524297:NJK524299 NTG524297:NTG524299 ODC524297:ODC524299 OMY524297:OMY524299 OWU524297:OWU524299 PGQ524297:PGQ524299 PQM524297:PQM524299 QAI524297:QAI524299 QKE524297:QKE524299 QUA524297:QUA524299 RDW524297:RDW524299 RNS524297:RNS524299 RXO524297:RXO524299 SHK524297:SHK524299 SRG524297:SRG524299 TBC524297:TBC524299 TKY524297:TKY524299 TUU524297:TUU524299 UEQ524297:UEQ524299 UOM524297:UOM524299 UYI524297:UYI524299 VIE524297:VIE524299 VSA524297:VSA524299 WBW524297:WBW524299 WLS524297:WLS524299 WVO524297:WVO524299 G589833:G589835 JC589833:JC589835 SY589833:SY589835 ACU589833:ACU589835 AMQ589833:AMQ589835 AWM589833:AWM589835 BGI589833:BGI589835 BQE589833:BQE589835 CAA589833:CAA589835 CJW589833:CJW589835 CTS589833:CTS589835 DDO589833:DDO589835 DNK589833:DNK589835 DXG589833:DXG589835 EHC589833:EHC589835 EQY589833:EQY589835 FAU589833:FAU589835 FKQ589833:FKQ589835 FUM589833:FUM589835 GEI589833:GEI589835 GOE589833:GOE589835 GYA589833:GYA589835 HHW589833:HHW589835 HRS589833:HRS589835 IBO589833:IBO589835 ILK589833:ILK589835 IVG589833:IVG589835 JFC589833:JFC589835 JOY589833:JOY589835 JYU589833:JYU589835 KIQ589833:KIQ589835 KSM589833:KSM589835 LCI589833:LCI589835 LME589833:LME589835 LWA589833:LWA589835 MFW589833:MFW589835 MPS589833:MPS589835 MZO589833:MZO589835 NJK589833:NJK589835 NTG589833:NTG589835 ODC589833:ODC589835 OMY589833:OMY589835 OWU589833:OWU589835 PGQ589833:PGQ589835 PQM589833:PQM589835 QAI589833:QAI589835 QKE589833:QKE589835 QUA589833:QUA589835 RDW589833:RDW589835 RNS589833:RNS589835 RXO589833:RXO589835 SHK589833:SHK589835 SRG589833:SRG589835 TBC589833:TBC589835 TKY589833:TKY589835 TUU589833:TUU589835 UEQ589833:UEQ589835 UOM589833:UOM589835 UYI589833:UYI589835 VIE589833:VIE589835 VSA589833:VSA589835 WBW589833:WBW589835 WLS589833:WLS589835 WVO589833:WVO589835 G655369:G655371 JC655369:JC655371 SY655369:SY655371 ACU655369:ACU655371 AMQ655369:AMQ655371 AWM655369:AWM655371 BGI655369:BGI655371 BQE655369:BQE655371 CAA655369:CAA655371 CJW655369:CJW655371 CTS655369:CTS655371 DDO655369:DDO655371 DNK655369:DNK655371 DXG655369:DXG655371 EHC655369:EHC655371 EQY655369:EQY655371 FAU655369:FAU655371 FKQ655369:FKQ655371 FUM655369:FUM655371 GEI655369:GEI655371 GOE655369:GOE655371 GYA655369:GYA655371 HHW655369:HHW655371 HRS655369:HRS655371 IBO655369:IBO655371 ILK655369:ILK655371 IVG655369:IVG655371 JFC655369:JFC655371 JOY655369:JOY655371 JYU655369:JYU655371 KIQ655369:KIQ655371 KSM655369:KSM655371 LCI655369:LCI655371 LME655369:LME655371 LWA655369:LWA655371 MFW655369:MFW655371 MPS655369:MPS655371 MZO655369:MZO655371 NJK655369:NJK655371 NTG655369:NTG655371 ODC655369:ODC655371 OMY655369:OMY655371 OWU655369:OWU655371 PGQ655369:PGQ655371 PQM655369:PQM655371 QAI655369:QAI655371 QKE655369:QKE655371 QUA655369:QUA655371 RDW655369:RDW655371 RNS655369:RNS655371 RXO655369:RXO655371 SHK655369:SHK655371 SRG655369:SRG655371 TBC655369:TBC655371 TKY655369:TKY655371 TUU655369:TUU655371 UEQ655369:UEQ655371 UOM655369:UOM655371 UYI655369:UYI655371 VIE655369:VIE655371 VSA655369:VSA655371 WBW655369:WBW655371 WLS655369:WLS655371 WVO655369:WVO655371 G720905:G720907 JC720905:JC720907 SY720905:SY720907 ACU720905:ACU720907 AMQ720905:AMQ720907 AWM720905:AWM720907 BGI720905:BGI720907 BQE720905:BQE720907 CAA720905:CAA720907 CJW720905:CJW720907 CTS720905:CTS720907 DDO720905:DDO720907 DNK720905:DNK720907 DXG720905:DXG720907 EHC720905:EHC720907 EQY720905:EQY720907 FAU720905:FAU720907 FKQ720905:FKQ720907 FUM720905:FUM720907 GEI720905:GEI720907 GOE720905:GOE720907 GYA720905:GYA720907 HHW720905:HHW720907 HRS720905:HRS720907 IBO720905:IBO720907 ILK720905:ILK720907 IVG720905:IVG720907 JFC720905:JFC720907 JOY720905:JOY720907 JYU720905:JYU720907 KIQ720905:KIQ720907 KSM720905:KSM720907 LCI720905:LCI720907 LME720905:LME720907 LWA720905:LWA720907 MFW720905:MFW720907 MPS720905:MPS720907 MZO720905:MZO720907 NJK720905:NJK720907 NTG720905:NTG720907 ODC720905:ODC720907 OMY720905:OMY720907 OWU720905:OWU720907 PGQ720905:PGQ720907 PQM720905:PQM720907 QAI720905:QAI720907 QKE720905:QKE720907 QUA720905:QUA720907 RDW720905:RDW720907 RNS720905:RNS720907 RXO720905:RXO720907 SHK720905:SHK720907 SRG720905:SRG720907 TBC720905:TBC720907 TKY720905:TKY720907 TUU720905:TUU720907 UEQ720905:UEQ720907 UOM720905:UOM720907 UYI720905:UYI720907 VIE720905:VIE720907 VSA720905:VSA720907 WBW720905:WBW720907 WLS720905:WLS720907 WVO720905:WVO720907 G786441:G786443 JC786441:JC786443 SY786441:SY786443 ACU786441:ACU786443 AMQ786441:AMQ786443 AWM786441:AWM786443 BGI786441:BGI786443 BQE786441:BQE786443 CAA786441:CAA786443 CJW786441:CJW786443 CTS786441:CTS786443 DDO786441:DDO786443 DNK786441:DNK786443 DXG786441:DXG786443 EHC786441:EHC786443 EQY786441:EQY786443 FAU786441:FAU786443 FKQ786441:FKQ786443 FUM786441:FUM786443 GEI786441:GEI786443 GOE786441:GOE786443 GYA786441:GYA786443 HHW786441:HHW786443 HRS786441:HRS786443 IBO786441:IBO786443 ILK786441:ILK786443 IVG786441:IVG786443 JFC786441:JFC786443 JOY786441:JOY786443 JYU786441:JYU786443 KIQ786441:KIQ786443 KSM786441:KSM786443 LCI786441:LCI786443 LME786441:LME786443 LWA786441:LWA786443 MFW786441:MFW786443 MPS786441:MPS786443 MZO786441:MZO786443 NJK786441:NJK786443 NTG786441:NTG786443 ODC786441:ODC786443 OMY786441:OMY786443 OWU786441:OWU786443 PGQ786441:PGQ786443 PQM786441:PQM786443 QAI786441:QAI786443 QKE786441:QKE786443 QUA786441:QUA786443 RDW786441:RDW786443 RNS786441:RNS786443 RXO786441:RXO786443 SHK786441:SHK786443 SRG786441:SRG786443 TBC786441:TBC786443 TKY786441:TKY786443 TUU786441:TUU786443 UEQ786441:UEQ786443 UOM786441:UOM786443 UYI786441:UYI786443 VIE786441:VIE786443 VSA786441:VSA786443 WBW786441:WBW786443 WLS786441:WLS786443 WVO786441:WVO786443 G851977:G851979 JC851977:JC851979 SY851977:SY851979 ACU851977:ACU851979 AMQ851977:AMQ851979 AWM851977:AWM851979 BGI851977:BGI851979 BQE851977:BQE851979 CAA851977:CAA851979 CJW851977:CJW851979 CTS851977:CTS851979 DDO851977:DDO851979 DNK851977:DNK851979 DXG851977:DXG851979 EHC851977:EHC851979 EQY851977:EQY851979 FAU851977:FAU851979 FKQ851977:FKQ851979 FUM851977:FUM851979 GEI851977:GEI851979 GOE851977:GOE851979 GYA851977:GYA851979 HHW851977:HHW851979 HRS851977:HRS851979 IBO851977:IBO851979 ILK851977:ILK851979 IVG851977:IVG851979 JFC851977:JFC851979 JOY851977:JOY851979 JYU851977:JYU851979 KIQ851977:KIQ851979 KSM851977:KSM851979 LCI851977:LCI851979 LME851977:LME851979 LWA851977:LWA851979 MFW851977:MFW851979 MPS851977:MPS851979 MZO851977:MZO851979 NJK851977:NJK851979 NTG851977:NTG851979 ODC851977:ODC851979 OMY851977:OMY851979 OWU851977:OWU851979 PGQ851977:PGQ851979 PQM851977:PQM851979 QAI851977:QAI851979 QKE851977:QKE851979 QUA851977:QUA851979 RDW851977:RDW851979 RNS851977:RNS851979 RXO851977:RXO851979 SHK851977:SHK851979 SRG851977:SRG851979 TBC851977:TBC851979 TKY851977:TKY851979 TUU851977:TUU851979 UEQ851977:UEQ851979 UOM851977:UOM851979 UYI851977:UYI851979 VIE851977:VIE851979 VSA851977:VSA851979 WBW851977:WBW851979 WLS851977:WLS851979 WVO851977:WVO851979 G917513:G917515 JC917513:JC917515 SY917513:SY917515 ACU917513:ACU917515 AMQ917513:AMQ917515 AWM917513:AWM917515 BGI917513:BGI917515 BQE917513:BQE917515 CAA917513:CAA917515 CJW917513:CJW917515 CTS917513:CTS917515 DDO917513:DDO917515 DNK917513:DNK917515 DXG917513:DXG917515 EHC917513:EHC917515 EQY917513:EQY917515 FAU917513:FAU917515 FKQ917513:FKQ917515 FUM917513:FUM917515 GEI917513:GEI917515 GOE917513:GOE917515 GYA917513:GYA917515 HHW917513:HHW917515 HRS917513:HRS917515 IBO917513:IBO917515 ILK917513:ILK917515 IVG917513:IVG917515 JFC917513:JFC917515 JOY917513:JOY917515 JYU917513:JYU917515 KIQ917513:KIQ917515 KSM917513:KSM917515 LCI917513:LCI917515 LME917513:LME917515 LWA917513:LWA917515 MFW917513:MFW917515 MPS917513:MPS917515 MZO917513:MZO917515 NJK917513:NJK917515 NTG917513:NTG917515 ODC917513:ODC917515 OMY917513:OMY917515 OWU917513:OWU917515 PGQ917513:PGQ917515 PQM917513:PQM917515 QAI917513:QAI917515 QKE917513:QKE917515 QUA917513:QUA917515 RDW917513:RDW917515 RNS917513:RNS917515 RXO917513:RXO917515 SHK917513:SHK917515 SRG917513:SRG917515 TBC917513:TBC917515 TKY917513:TKY917515 TUU917513:TUU917515 UEQ917513:UEQ917515 UOM917513:UOM917515 UYI917513:UYI917515 VIE917513:VIE917515 VSA917513:VSA917515 WBW917513:WBW917515 WLS917513:WLS917515 WVO917513:WVO917515 G983049:G983051 JC983049:JC983051 SY983049:SY983051 ACU983049:ACU983051 AMQ983049:AMQ983051 AWM983049:AWM983051 BGI983049:BGI983051 BQE983049:BQE983051 CAA983049:CAA983051 CJW983049:CJW983051 CTS983049:CTS983051 DDO983049:DDO983051 DNK983049:DNK983051 DXG983049:DXG983051 EHC983049:EHC983051 EQY983049:EQY983051 FAU983049:FAU983051 FKQ983049:FKQ983051 FUM983049:FUM983051 GEI983049:GEI983051 GOE983049:GOE983051 GYA983049:GYA983051 HHW983049:HHW983051 HRS983049:HRS983051 IBO983049:IBO983051 ILK983049:ILK983051 IVG983049:IVG983051 JFC983049:JFC983051 JOY983049:JOY983051 JYU983049:JYU983051 KIQ983049:KIQ983051 KSM983049:KSM983051 LCI983049:LCI983051 LME983049:LME983051 LWA983049:LWA983051 MFW983049:MFW983051 MPS983049:MPS983051 MZO983049:MZO983051 NJK983049:NJK983051 NTG983049:NTG983051 ODC983049:ODC983051 OMY983049:OMY983051 OWU983049:OWU983051 PGQ983049:PGQ983051 PQM983049:PQM983051 QAI983049:QAI983051 QKE983049:QKE983051 QUA983049:QUA983051 RDW983049:RDW983051 RNS983049:RNS983051 RXO983049:RXO983051 SHK983049:SHK983051 SRG983049:SRG983051 TBC983049:TBC983051 TKY983049:TKY983051 TUU983049:TUU983051 UEQ983049:UEQ983051 UOM983049:UOM983051 UYI983049:UYI983051 VIE983049:VIE983051 VSA983049:VSA983051 WBW983049:WBW983051 WLS983049:WLS983051 WVO983049:WVO983051 E9:E11 JA9:JA11 SW9:SW11 ACS9:ACS11 AMO9:AMO11 AWK9:AWK11 BGG9:BGG11 BQC9:BQC11 BZY9:BZY11 CJU9:CJU11 CTQ9:CTQ11 DDM9:DDM11 DNI9:DNI11 DXE9:DXE11 EHA9:EHA11 EQW9:EQW11 FAS9:FAS11 FKO9:FKO11 FUK9:FUK11 GEG9:GEG11 GOC9:GOC11 GXY9:GXY11 HHU9:HHU11 HRQ9:HRQ11 IBM9:IBM11 ILI9:ILI11 IVE9:IVE11 JFA9:JFA11 JOW9:JOW11 JYS9:JYS11 KIO9:KIO11 KSK9:KSK11 LCG9:LCG11 LMC9:LMC11 LVY9:LVY11 MFU9:MFU11 MPQ9:MPQ11 MZM9:MZM11 NJI9:NJI11 NTE9:NTE11 ODA9:ODA11 OMW9:OMW11 OWS9:OWS11 PGO9:PGO11 PQK9:PQK11 QAG9:QAG11 QKC9:QKC11 QTY9:QTY11 RDU9:RDU11 RNQ9:RNQ11 RXM9:RXM11 SHI9:SHI11 SRE9:SRE11 TBA9:TBA11 TKW9:TKW11 TUS9:TUS11 UEO9:UEO11 UOK9:UOK11 UYG9:UYG11 VIC9:VIC11 VRY9:VRY11 WBU9:WBU11 WLQ9:WLQ11 WVM9:WVM11 E65545:E65547 JA65545:JA65547 SW65545:SW65547 ACS65545:ACS65547 AMO65545:AMO65547 AWK65545:AWK65547 BGG65545:BGG65547 BQC65545:BQC65547 BZY65545:BZY65547 CJU65545:CJU65547 CTQ65545:CTQ65547 DDM65545:DDM65547 DNI65545:DNI65547 DXE65545:DXE65547 EHA65545:EHA65547 EQW65545:EQW65547 FAS65545:FAS65547 FKO65545:FKO65547 FUK65545:FUK65547 GEG65545:GEG65547 GOC65545:GOC65547 GXY65545:GXY65547 HHU65545:HHU65547 HRQ65545:HRQ65547 IBM65545:IBM65547 ILI65545:ILI65547 IVE65545:IVE65547 JFA65545:JFA65547 JOW65545:JOW65547 JYS65545:JYS65547 KIO65545:KIO65547 KSK65545:KSK65547 LCG65545:LCG65547 LMC65545:LMC65547 LVY65545:LVY65547 MFU65545:MFU65547 MPQ65545:MPQ65547 MZM65545:MZM65547 NJI65545:NJI65547 NTE65545:NTE65547 ODA65545:ODA65547 OMW65545:OMW65547 OWS65545:OWS65547 PGO65545:PGO65547 PQK65545:PQK65547 QAG65545:QAG65547 QKC65545:QKC65547 QTY65545:QTY65547 RDU65545:RDU65547 RNQ65545:RNQ65547 RXM65545:RXM65547 SHI65545:SHI65547 SRE65545:SRE65547 TBA65545:TBA65547 TKW65545:TKW65547 TUS65545:TUS65547 UEO65545:UEO65547 UOK65545:UOK65547 UYG65545:UYG65547 VIC65545:VIC65547 VRY65545:VRY65547 WBU65545:WBU65547 WLQ65545:WLQ65547 WVM65545:WVM65547 E131081:E131083 JA131081:JA131083 SW131081:SW131083 ACS131081:ACS131083 AMO131081:AMO131083 AWK131081:AWK131083 BGG131081:BGG131083 BQC131081:BQC131083 BZY131081:BZY131083 CJU131081:CJU131083 CTQ131081:CTQ131083 DDM131081:DDM131083 DNI131081:DNI131083 DXE131081:DXE131083 EHA131081:EHA131083 EQW131081:EQW131083 FAS131081:FAS131083 FKO131081:FKO131083 FUK131081:FUK131083 GEG131081:GEG131083 GOC131081:GOC131083 GXY131081:GXY131083 HHU131081:HHU131083 HRQ131081:HRQ131083 IBM131081:IBM131083 ILI131081:ILI131083 IVE131081:IVE131083 JFA131081:JFA131083 JOW131081:JOW131083 JYS131081:JYS131083 KIO131081:KIO131083 KSK131081:KSK131083 LCG131081:LCG131083 LMC131081:LMC131083 LVY131081:LVY131083 MFU131081:MFU131083 MPQ131081:MPQ131083 MZM131081:MZM131083 NJI131081:NJI131083 NTE131081:NTE131083 ODA131081:ODA131083 OMW131081:OMW131083 OWS131081:OWS131083 PGO131081:PGO131083 PQK131081:PQK131083 QAG131081:QAG131083 QKC131081:QKC131083 QTY131081:QTY131083 RDU131081:RDU131083 RNQ131081:RNQ131083 RXM131081:RXM131083 SHI131081:SHI131083 SRE131081:SRE131083 TBA131081:TBA131083 TKW131081:TKW131083 TUS131081:TUS131083 UEO131081:UEO131083 UOK131081:UOK131083 UYG131081:UYG131083 VIC131081:VIC131083 VRY131081:VRY131083 WBU131081:WBU131083 WLQ131081:WLQ131083 WVM131081:WVM131083 E196617:E196619 JA196617:JA196619 SW196617:SW196619 ACS196617:ACS196619 AMO196617:AMO196619 AWK196617:AWK196619 BGG196617:BGG196619 BQC196617:BQC196619 BZY196617:BZY196619 CJU196617:CJU196619 CTQ196617:CTQ196619 DDM196617:DDM196619 DNI196617:DNI196619 DXE196617:DXE196619 EHA196617:EHA196619 EQW196617:EQW196619 FAS196617:FAS196619 FKO196617:FKO196619 FUK196617:FUK196619 GEG196617:GEG196619 GOC196617:GOC196619 GXY196617:GXY196619 HHU196617:HHU196619 HRQ196617:HRQ196619 IBM196617:IBM196619 ILI196617:ILI196619 IVE196617:IVE196619 JFA196617:JFA196619 JOW196617:JOW196619 JYS196617:JYS196619 KIO196617:KIO196619 KSK196617:KSK196619 LCG196617:LCG196619 LMC196617:LMC196619 LVY196617:LVY196619 MFU196617:MFU196619 MPQ196617:MPQ196619 MZM196617:MZM196619 NJI196617:NJI196619 NTE196617:NTE196619 ODA196617:ODA196619 OMW196617:OMW196619 OWS196617:OWS196619 PGO196617:PGO196619 PQK196617:PQK196619 QAG196617:QAG196619 QKC196617:QKC196619 QTY196617:QTY196619 RDU196617:RDU196619 RNQ196617:RNQ196619 RXM196617:RXM196619 SHI196617:SHI196619 SRE196617:SRE196619 TBA196617:TBA196619 TKW196617:TKW196619 TUS196617:TUS196619 UEO196617:UEO196619 UOK196617:UOK196619 UYG196617:UYG196619 VIC196617:VIC196619 VRY196617:VRY196619 WBU196617:WBU196619 WLQ196617:WLQ196619 WVM196617:WVM196619 E262153:E262155 JA262153:JA262155 SW262153:SW262155 ACS262153:ACS262155 AMO262153:AMO262155 AWK262153:AWK262155 BGG262153:BGG262155 BQC262153:BQC262155 BZY262153:BZY262155 CJU262153:CJU262155 CTQ262153:CTQ262155 DDM262153:DDM262155 DNI262153:DNI262155 DXE262153:DXE262155 EHA262153:EHA262155 EQW262153:EQW262155 FAS262153:FAS262155 FKO262153:FKO262155 FUK262153:FUK262155 GEG262153:GEG262155 GOC262153:GOC262155 GXY262153:GXY262155 HHU262153:HHU262155 HRQ262153:HRQ262155 IBM262153:IBM262155 ILI262153:ILI262155 IVE262153:IVE262155 JFA262153:JFA262155 JOW262153:JOW262155 JYS262153:JYS262155 KIO262153:KIO262155 KSK262153:KSK262155 LCG262153:LCG262155 LMC262153:LMC262155 LVY262153:LVY262155 MFU262153:MFU262155 MPQ262153:MPQ262155 MZM262153:MZM262155 NJI262153:NJI262155 NTE262153:NTE262155 ODA262153:ODA262155 OMW262153:OMW262155 OWS262153:OWS262155 PGO262153:PGO262155 PQK262153:PQK262155 QAG262153:QAG262155 QKC262153:QKC262155 QTY262153:QTY262155 RDU262153:RDU262155 RNQ262153:RNQ262155 RXM262153:RXM262155 SHI262153:SHI262155 SRE262153:SRE262155 TBA262153:TBA262155 TKW262153:TKW262155 TUS262153:TUS262155 UEO262153:UEO262155 UOK262153:UOK262155 UYG262153:UYG262155 VIC262153:VIC262155 VRY262153:VRY262155 WBU262153:WBU262155 WLQ262153:WLQ262155 WVM262153:WVM262155 E327689:E327691 JA327689:JA327691 SW327689:SW327691 ACS327689:ACS327691 AMO327689:AMO327691 AWK327689:AWK327691 BGG327689:BGG327691 BQC327689:BQC327691 BZY327689:BZY327691 CJU327689:CJU327691 CTQ327689:CTQ327691 DDM327689:DDM327691 DNI327689:DNI327691 DXE327689:DXE327691 EHA327689:EHA327691 EQW327689:EQW327691 FAS327689:FAS327691 FKO327689:FKO327691 FUK327689:FUK327691 GEG327689:GEG327691 GOC327689:GOC327691 GXY327689:GXY327691 HHU327689:HHU327691 HRQ327689:HRQ327691 IBM327689:IBM327691 ILI327689:ILI327691 IVE327689:IVE327691 JFA327689:JFA327691 JOW327689:JOW327691 JYS327689:JYS327691 KIO327689:KIO327691 KSK327689:KSK327691 LCG327689:LCG327691 LMC327689:LMC327691 LVY327689:LVY327691 MFU327689:MFU327691 MPQ327689:MPQ327691 MZM327689:MZM327691 NJI327689:NJI327691 NTE327689:NTE327691 ODA327689:ODA327691 OMW327689:OMW327691 OWS327689:OWS327691 PGO327689:PGO327691 PQK327689:PQK327691 QAG327689:QAG327691 QKC327689:QKC327691 QTY327689:QTY327691 RDU327689:RDU327691 RNQ327689:RNQ327691 RXM327689:RXM327691 SHI327689:SHI327691 SRE327689:SRE327691 TBA327689:TBA327691 TKW327689:TKW327691 TUS327689:TUS327691 UEO327689:UEO327691 UOK327689:UOK327691 UYG327689:UYG327691 VIC327689:VIC327691 VRY327689:VRY327691 WBU327689:WBU327691 WLQ327689:WLQ327691 WVM327689:WVM327691 E393225:E393227 JA393225:JA393227 SW393225:SW393227 ACS393225:ACS393227 AMO393225:AMO393227 AWK393225:AWK393227 BGG393225:BGG393227 BQC393225:BQC393227 BZY393225:BZY393227 CJU393225:CJU393227 CTQ393225:CTQ393227 DDM393225:DDM393227 DNI393225:DNI393227 DXE393225:DXE393227 EHA393225:EHA393227 EQW393225:EQW393227 FAS393225:FAS393227 FKO393225:FKO393227 FUK393225:FUK393227 GEG393225:GEG393227 GOC393225:GOC393227 GXY393225:GXY393227 HHU393225:HHU393227 HRQ393225:HRQ393227 IBM393225:IBM393227 ILI393225:ILI393227 IVE393225:IVE393227 JFA393225:JFA393227 JOW393225:JOW393227 JYS393225:JYS393227 KIO393225:KIO393227 KSK393225:KSK393227 LCG393225:LCG393227 LMC393225:LMC393227 LVY393225:LVY393227 MFU393225:MFU393227 MPQ393225:MPQ393227 MZM393225:MZM393227 NJI393225:NJI393227 NTE393225:NTE393227 ODA393225:ODA393227 OMW393225:OMW393227 OWS393225:OWS393227 PGO393225:PGO393227 PQK393225:PQK393227 QAG393225:QAG393227 QKC393225:QKC393227 QTY393225:QTY393227 RDU393225:RDU393227 RNQ393225:RNQ393227 RXM393225:RXM393227 SHI393225:SHI393227 SRE393225:SRE393227 TBA393225:TBA393227 TKW393225:TKW393227 TUS393225:TUS393227 UEO393225:UEO393227 UOK393225:UOK393227 UYG393225:UYG393227 VIC393225:VIC393227 VRY393225:VRY393227 WBU393225:WBU393227 WLQ393225:WLQ393227 WVM393225:WVM393227 E458761:E458763 JA458761:JA458763 SW458761:SW458763 ACS458761:ACS458763 AMO458761:AMO458763 AWK458761:AWK458763 BGG458761:BGG458763 BQC458761:BQC458763 BZY458761:BZY458763 CJU458761:CJU458763 CTQ458761:CTQ458763 DDM458761:DDM458763 DNI458761:DNI458763 DXE458761:DXE458763 EHA458761:EHA458763 EQW458761:EQW458763 FAS458761:FAS458763 FKO458761:FKO458763 FUK458761:FUK458763 GEG458761:GEG458763 GOC458761:GOC458763 GXY458761:GXY458763 HHU458761:HHU458763 HRQ458761:HRQ458763 IBM458761:IBM458763 ILI458761:ILI458763 IVE458761:IVE458763 JFA458761:JFA458763 JOW458761:JOW458763 JYS458761:JYS458763 KIO458761:KIO458763 KSK458761:KSK458763 LCG458761:LCG458763 LMC458761:LMC458763 LVY458761:LVY458763 MFU458761:MFU458763 MPQ458761:MPQ458763 MZM458761:MZM458763 NJI458761:NJI458763 NTE458761:NTE458763 ODA458761:ODA458763 OMW458761:OMW458763 OWS458761:OWS458763 PGO458761:PGO458763 PQK458761:PQK458763 QAG458761:QAG458763 QKC458761:QKC458763 QTY458761:QTY458763 RDU458761:RDU458763 RNQ458761:RNQ458763 RXM458761:RXM458763 SHI458761:SHI458763 SRE458761:SRE458763 TBA458761:TBA458763 TKW458761:TKW458763 TUS458761:TUS458763 UEO458761:UEO458763 UOK458761:UOK458763 UYG458761:UYG458763 VIC458761:VIC458763 VRY458761:VRY458763 WBU458761:WBU458763 WLQ458761:WLQ458763 WVM458761:WVM458763 E524297:E524299 JA524297:JA524299 SW524297:SW524299 ACS524297:ACS524299 AMO524297:AMO524299 AWK524297:AWK524299 BGG524297:BGG524299 BQC524297:BQC524299 BZY524297:BZY524299 CJU524297:CJU524299 CTQ524297:CTQ524299 DDM524297:DDM524299 DNI524297:DNI524299 DXE524297:DXE524299 EHA524297:EHA524299 EQW524297:EQW524299 FAS524297:FAS524299 FKO524297:FKO524299 FUK524297:FUK524299 GEG524297:GEG524299 GOC524297:GOC524299 GXY524297:GXY524299 HHU524297:HHU524299 HRQ524297:HRQ524299 IBM524297:IBM524299 ILI524297:ILI524299 IVE524297:IVE524299 JFA524297:JFA524299 JOW524297:JOW524299 JYS524297:JYS524299 KIO524297:KIO524299 KSK524297:KSK524299 LCG524297:LCG524299 LMC524297:LMC524299 LVY524297:LVY524299 MFU524297:MFU524299 MPQ524297:MPQ524299 MZM524297:MZM524299 NJI524297:NJI524299 NTE524297:NTE524299 ODA524297:ODA524299 OMW524297:OMW524299 OWS524297:OWS524299 PGO524297:PGO524299 PQK524297:PQK524299 QAG524297:QAG524299 QKC524297:QKC524299 QTY524297:QTY524299 RDU524297:RDU524299 RNQ524297:RNQ524299 RXM524297:RXM524299 SHI524297:SHI524299 SRE524297:SRE524299 TBA524297:TBA524299 TKW524297:TKW524299 TUS524297:TUS524299 UEO524297:UEO524299 UOK524297:UOK524299 UYG524297:UYG524299 VIC524297:VIC524299 VRY524297:VRY524299 WBU524297:WBU524299 WLQ524297:WLQ524299 WVM524297:WVM524299 E589833:E589835 JA589833:JA589835 SW589833:SW589835 ACS589833:ACS589835 AMO589833:AMO589835 AWK589833:AWK589835 BGG589833:BGG589835 BQC589833:BQC589835 BZY589833:BZY589835 CJU589833:CJU589835 CTQ589833:CTQ589835 DDM589833:DDM589835 DNI589833:DNI589835 DXE589833:DXE589835 EHA589833:EHA589835 EQW589833:EQW589835 FAS589833:FAS589835 FKO589833:FKO589835 FUK589833:FUK589835 GEG589833:GEG589835 GOC589833:GOC589835 GXY589833:GXY589835 HHU589833:HHU589835 HRQ589833:HRQ589835 IBM589833:IBM589835 ILI589833:ILI589835 IVE589833:IVE589835 JFA589833:JFA589835 JOW589833:JOW589835 JYS589833:JYS589835 KIO589833:KIO589835 KSK589833:KSK589835 LCG589833:LCG589835 LMC589833:LMC589835 LVY589833:LVY589835 MFU589833:MFU589835 MPQ589833:MPQ589835 MZM589833:MZM589835 NJI589833:NJI589835 NTE589833:NTE589835 ODA589833:ODA589835 OMW589833:OMW589835 OWS589833:OWS589835 PGO589833:PGO589835 PQK589833:PQK589835 QAG589833:QAG589835 QKC589833:QKC589835 QTY589833:QTY589835 RDU589833:RDU589835 RNQ589833:RNQ589835 RXM589833:RXM589835 SHI589833:SHI589835 SRE589833:SRE589835 TBA589833:TBA589835 TKW589833:TKW589835 TUS589833:TUS589835 UEO589833:UEO589835 UOK589833:UOK589835 UYG589833:UYG589835 VIC589833:VIC589835 VRY589833:VRY589835 WBU589833:WBU589835 WLQ589833:WLQ589835 WVM589833:WVM589835 E655369:E655371 JA655369:JA655371 SW655369:SW655371 ACS655369:ACS655371 AMO655369:AMO655371 AWK655369:AWK655371 BGG655369:BGG655371 BQC655369:BQC655371 BZY655369:BZY655371 CJU655369:CJU655371 CTQ655369:CTQ655371 DDM655369:DDM655371 DNI655369:DNI655371 DXE655369:DXE655371 EHA655369:EHA655371 EQW655369:EQW655371 FAS655369:FAS655371 FKO655369:FKO655371 FUK655369:FUK655371 GEG655369:GEG655371 GOC655369:GOC655371 GXY655369:GXY655371 HHU655369:HHU655371 HRQ655369:HRQ655371 IBM655369:IBM655371 ILI655369:ILI655371 IVE655369:IVE655371 JFA655369:JFA655371 JOW655369:JOW655371 JYS655369:JYS655371 KIO655369:KIO655371 KSK655369:KSK655371 LCG655369:LCG655371 LMC655369:LMC655371 LVY655369:LVY655371 MFU655369:MFU655371 MPQ655369:MPQ655371 MZM655369:MZM655371 NJI655369:NJI655371 NTE655369:NTE655371 ODA655369:ODA655371 OMW655369:OMW655371 OWS655369:OWS655371 PGO655369:PGO655371 PQK655369:PQK655371 QAG655369:QAG655371 QKC655369:QKC655371 QTY655369:QTY655371 RDU655369:RDU655371 RNQ655369:RNQ655371 RXM655369:RXM655371 SHI655369:SHI655371 SRE655369:SRE655371 TBA655369:TBA655371 TKW655369:TKW655371 TUS655369:TUS655371 UEO655369:UEO655371 UOK655369:UOK655371 UYG655369:UYG655371 VIC655369:VIC655371 VRY655369:VRY655371 WBU655369:WBU655371 WLQ655369:WLQ655371 WVM655369:WVM655371 E720905:E720907 JA720905:JA720907 SW720905:SW720907 ACS720905:ACS720907 AMO720905:AMO720907 AWK720905:AWK720907 BGG720905:BGG720907 BQC720905:BQC720907 BZY720905:BZY720907 CJU720905:CJU720907 CTQ720905:CTQ720907 DDM720905:DDM720907 DNI720905:DNI720907 DXE720905:DXE720907 EHA720905:EHA720907 EQW720905:EQW720907 FAS720905:FAS720907 FKO720905:FKO720907 FUK720905:FUK720907 GEG720905:GEG720907 GOC720905:GOC720907 GXY720905:GXY720907 HHU720905:HHU720907 HRQ720905:HRQ720907 IBM720905:IBM720907 ILI720905:ILI720907 IVE720905:IVE720907 JFA720905:JFA720907 JOW720905:JOW720907 JYS720905:JYS720907 KIO720905:KIO720907 KSK720905:KSK720907 LCG720905:LCG720907 LMC720905:LMC720907 LVY720905:LVY720907 MFU720905:MFU720907 MPQ720905:MPQ720907 MZM720905:MZM720907 NJI720905:NJI720907 NTE720905:NTE720907 ODA720905:ODA720907 OMW720905:OMW720907 OWS720905:OWS720907 PGO720905:PGO720907 PQK720905:PQK720907 QAG720905:QAG720907 QKC720905:QKC720907 QTY720905:QTY720907 RDU720905:RDU720907 RNQ720905:RNQ720907 RXM720905:RXM720907 SHI720905:SHI720907 SRE720905:SRE720907 TBA720905:TBA720907 TKW720905:TKW720907 TUS720905:TUS720907 UEO720905:UEO720907 UOK720905:UOK720907 UYG720905:UYG720907 VIC720905:VIC720907 VRY720905:VRY720907 WBU720905:WBU720907 WLQ720905:WLQ720907 WVM720905:WVM720907 E786441:E786443 JA786441:JA786443 SW786441:SW786443 ACS786441:ACS786443 AMO786441:AMO786443 AWK786441:AWK786443 BGG786441:BGG786443 BQC786441:BQC786443 BZY786441:BZY786443 CJU786441:CJU786443 CTQ786441:CTQ786443 DDM786441:DDM786443 DNI786441:DNI786443 DXE786441:DXE786443 EHA786441:EHA786443 EQW786441:EQW786443 FAS786441:FAS786443 FKO786441:FKO786443 FUK786441:FUK786443 GEG786441:GEG786443 GOC786441:GOC786443 GXY786441:GXY786443 HHU786441:HHU786443 HRQ786441:HRQ786443 IBM786441:IBM786443 ILI786441:ILI786443 IVE786441:IVE786443 JFA786441:JFA786443 JOW786441:JOW786443 JYS786441:JYS786443 KIO786441:KIO786443 KSK786441:KSK786443 LCG786441:LCG786443 LMC786441:LMC786443 LVY786441:LVY786443 MFU786441:MFU786443 MPQ786441:MPQ786443 MZM786441:MZM786443 NJI786441:NJI786443 NTE786441:NTE786443 ODA786441:ODA786443 OMW786441:OMW786443 OWS786441:OWS786443 PGO786441:PGO786443 PQK786441:PQK786443 QAG786441:QAG786443 QKC786441:QKC786443 QTY786441:QTY786443 RDU786441:RDU786443 RNQ786441:RNQ786443 RXM786441:RXM786443 SHI786441:SHI786443 SRE786441:SRE786443 TBA786441:TBA786443 TKW786441:TKW786443 TUS786441:TUS786443 UEO786441:UEO786443 UOK786441:UOK786443 UYG786441:UYG786443 VIC786441:VIC786443 VRY786441:VRY786443 WBU786441:WBU786443 WLQ786441:WLQ786443 WVM786441:WVM786443 E851977:E851979 JA851977:JA851979 SW851977:SW851979 ACS851977:ACS851979 AMO851977:AMO851979 AWK851977:AWK851979 BGG851977:BGG851979 BQC851977:BQC851979 BZY851977:BZY851979 CJU851977:CJU851979 CTQ851977:CTQ851979 DDM851977:DDM851979 DNI851977:DNI851979 DXE851977:DXE851979 EHA851977:EHA851979 EQW851977:EQW851979 FAS851977:FAS851979 FKO851977:FKO851979 FUK851977:FUK851979 GEG851977:GEG851979 GOC851977:GOC851979 GXY851977:GXY851979 HHU851977:HHU851979 HRQ851977:HRQ851979 IBM851977:IBM851979 ILI851977:ILI851979 IVE851977:IVE851979 JFA851977:JFA851979 JOW851977:JOW851979 JYS851977:JYS851979 KIO851977:KIO851979 KSK851977:KSK851979 LCG851977:LCG851979 LMC851977:LMC851979 LVY851977:LVY851979 MFU851977:MFU851979 MPQ851977:MPQ851979 MZM851977:MZM851979 NJI851977:NJI851979 NTE851977:NTE851979 ODA851977:ODA851979 OMW851977:OMW851979 OWS851977:OWS851979 PGO851977:PGO851979 PQK851977:PQK851979 QAG851977:QAG851979 QKC851977:QKC851979 QTY851977:QTY851979 RDU851977:RDU851979 RNQ851977:RNQ851979 RXM851977:RXM851979 SHI851977:SHI851979 SRE851977:SRE851979 TBA851977:TBA851979 TKW851977:TKW851979 TUS851977:TUS851979 UEO851977:UEO851979 UOK851977:UOK851979 UYG851977:UYG851979 VIC851977:VIC851979 VRY851977:VRY851979 WBU851977:WBU851979 WLQ851977:WLQ851979 WVM851977:WVM851979 E917513:E917515 JA917513:JA917515 SW917513:SW917515 ACS917513:ACS917515 AMO917513:AMO917515 AWK917513:AWK917515 BGG917513:BGG917515 BQC917513:BQC917515 BZY917513:BZY917515 CJU917513:CJU917515 CTQ917513:CTQ917515 DDM917513:DDM917515 DNI917513:DNI917515 DXE917513:DXE917515 EHA917513:EHA917515 EQW917513:EQW917515 FAS917513:FAS917515 FKO917513:FKO917515 FUK917513:FUK917515 GEG917513:GEG917515 GOC917513:GOC917515 GXY917513:GXY917515 HHU917513:HHU917515 HRQ917513:HRQ917515 IBM917513:IBM917515 ILI917513:ILI917515 IVE917513:IVE917515 JFA917513:JFA917515 JOW917513:JOW917515 JYS917513:JYS917515 KIO917513:KIO917515 KSK917513:KSK917515 LCG917513:LCG917515 LMC917513:LMC917515 LVY917513:LVY917515 MFU917513:MFU917515 MPQ917513:MPQ917515 MZM917513:MZM917515 NJI917513:NJI917515 NTE917513:NTE917515 ODA917513:ODA917515 OMW917513:OMW917515 OWS917513:OWS917515 PGO917513:PGO917515 PQK917513:PQK917515 QAG917513:QAG917515 QKC917513:QKC917515 QTY917513:QTY917515 RDU917513:RDU917515 RNQ917513:RNQ917515 RXM917513:RXM917515 SHI917513:SHI917515 SRE917513:SRE917515 TBA917513:TBA917515 TKW917513:TKW917515 TUS917513:TUS917515 UEO917513:UEO917515 UOK917513:UOK917515 UYG917513:UYG917515 VIC917513:VIC917515 VRY917513:VRY917515 WBU917513:WBU917515 WLQ917513:WLQ917515 WVM917513:WVM917515 E983049:E983051 JA983049:JA983051 SW983049:SW983051 ACS983049:ACS983051 AMO983049:AMO983051 AWK983049:AWK983051 BGG983049:BGG983051 BQC983049:BQC983051 BZY983049:BZY983051 CJU983049:CJU983051 CTQ983049:CTQ983051 DDM983049:DDM983051 DNI983049:DNI983051 DXE983049:DXE983051 EHA983049:EHA983051 EQW983049:EQW983051 FAS983049:FAS983051 FKO983049:FKO983051 FUK983049:FUK983051 GEG983049:GEG983051 GOC983049:GOC983051 GXY983049:GXY983051 HHU983049:HHU983051 HRQ983049:HRQ983051 IBM983049:IBM983051 ILI983049:ILI983051 IVE983049:IVE983051 JFA983049:JFA983051 JOW983049:JOW983051 JYS983049:JYS983051 KIO983049:KIO983051 KSK983049:KSK983051 LCG983049:LCG983051 LMC983049:LMC983051 LVY983049:LVY983051 MFU983049:MFU983051 MPQ983049:MPQ983051 MZM983049:MZM983051 NJI983049:NJI983051 NTE983049:NTE983051 ODA983049:ODA983051 OMW983049:OMW983051 OWS983049:OWS983051 PGO983049:PGO983051 PQK983049:PQK983051 QAG983049:QAG983051 QKC983049:QKC983051 QTY983049:QTY983051 RDU983049:RDU983051 RNQ983049:RNQ983051 RXM983049:RXM983051 SHI983049:SHI983051 SRE983049:SRE983051 TBA983049:TBA983051 TKW983049:TKW983051 TUS983049:TUS983051 UEO983049:UEO983051 UOK983049:UOK983051 UYG983049:UYG983051 VIC983049:VIC983051 VRY983049:VRY983051 WBU983049:WBU983051 WLQ983049:WLQ983051 WVM983049:WVM983051 C9:C14 IY9:IY14 SU9:SU14 ACQ9:ACQ14 AMM9:AMM14 AWI9:AWI14 BGE9:BGE14 BQA9:BQA14 BZW9:BZW14 CJS9:CJS14 CTO9:CTO14 DDK9:DDK14 DNG9:DNG14 DXC9:DXC14 EGY9:EGY14 EQU9:EQU14 FAQ9:FAQ14 FKM9:FKM14 FUI9:FUI14 GEE9:GEE14 GOA9:GOA14 GXW9:GXW14 HHS9:HHS14 HRO9:HRO14 IBK9:IBK14 ILG9:ILG14 IVC9:IVC14 JEY9:JEY14 JOU9:JOU14 JYQ9:JYQ14 KIM9:KIM14 KSI9:KSI14 LCE9:LCE14 LMA9:LMA14 LVW9:LVW14 MFS9:MFS14 MPO9:MPO14 MZK9:MZK14 NJG9:NJG14 NTC9:NTC14 OCY9:OCY14 OMU9:OMU14 OWQ9:OWQ14 PGM9:PGM14 PQI9:PQI14 QAE9:QAE14 QKA9:QKA14 QTW9:QTW14 RDS9:RDS14 RNO9:RNO14 RXK9:RXK14 SHG9:SHG14 SRC9:SRC14 TAY9:TAY14 TKU9:TKU14 TUQ9:TUQ14 UEM9:UEM14 UOI9:UOI14 UYE9:UYE14 VIA9:VIA14 VRW9:VRW14 WBS9:WBS14 WLO9:WLO14 WVK9:WVK14 C65545:C65550 IY65545:IY65550 SU65545:SU65550 ACQ65545:ACQ65550 AMM65545:AMM65550 AWI65545:AWI65550 BGE65545:BGE65550 BQA65545:BQA65550 BZW65545:BZW65550 CJS65545:CJS65550 CTO65545:CTO65550 DDK65545:DDK65550 DNG65545:DNG65550 DXC65545:DXC65550 EGY65545:EGY65550 EQU65545:EQU65550 FAQ65545:FAQ65550 FKM65545:FKM65550 FUI65545:FUI65550 GEE65545:GEE65550 GOA65545:GOA65550 GXW65545:GXW65550 HHS65545:HHS65550 HRO65545:HRO65550 IBK65545:IBK65550 ILG65545:ILG65550 IVC65545:IVC65550 JEY65545:JEY65550 JOU65545:JOU65550 JYQ65545:JYQ65550 KIM65545:KIM65550 KSI65545:KSI65550 LCE65545:LCE65550 LMA65545:LMA65550 LVW65545:LVW65550 MFS65545:MFS65550 MPO65545:MPO65550 MZK65545:MZK65550 NJG65545:NJG65550 NTC65545:NTC65550 OCY65545:OCY65550 OMU65545:OMU65550 OWQ65545:OWQ65550 PGM65545:PGM65550 PQI65545:PQI65550 QAE65545:QAE65550 QKA65545:QKA65550 QTW65545:QTW65550 RDS65545:RDS65550 RNO65545:RNO65550 RXK65545:RXK65550 SHG65545:SHG65550 SRC65545:SRC65550 TAY65545:TAY65550 TKU65545:TKU65550 TUQ65545:TUQ65550 UEM65545:UEM65550 UOI65545:UOI65550 UYE65545:UYE65550 VIA65545:VIA65550 VRW65545:VRW65550 WBS65545:WBS65550 WLO65545:WLO65550 WVK65545:WVK65550 C131081:C131086 IY131081:IY131086 SU131081:SU131086 ACQ131081:ACQ131086 AMM131081:AMM131086 AWI131081:AWI131086 BGE131081:BGE131086 BQA131081:BQA131086 BZW131081:BZW131086 CJS131081:CJS131086 CTO131081:CTO131086 DDK131081:DDK131086 DNG131081:DNG131086 DXC131081:DXC131086 EGY131081:EGY131086 EQU131081:EQU131086 FAQ131081:FAQ131086 FKM131081:FKM131086 FUI131081:FUI131086 GEE131081:GEE131086 GOA131081:GOA131086 GXW131081:GXW131086 HHS131081:HHS131086 HRO131081:HRO131086 IBK131081:IBK131086 ILG131081:ILG131086 IVC131081:IVC131086 JEY131081:JEY131086 JOU131081:JOU131086 JYQ131081:JYQ131086 KIM131081:KIM131086 KSI131081:KSI131086 LCE131081:LCE131086 LMA131081:LMA131086 LVW131081:LVW131086 MFS131081:MFS131086 MPO131081:MPO131086 MZK131081:MZK131086 NJG131081:NJG131086 NTC131081:NTC131086 OCY131081:OCY131086 OMU131081:OMU131086 OWQ131081:OWQ131086 PGM131081:PGM131086 PQI131081:PQI131086 QAE131081:QAE131086 QKA131081:QKA131086 QTW131081:QTW131086 RDS131081:RDS131086 RNO131081:RNO131086 RXK131081:RXK131086 SHG131081:SHG131086 SRC131081:SRC131086 TAY131081:TAY131086 TKU131081:TKU131086 TUQ131081:TUQ131086 UEM131081:UEM131086 UOI131081:UOI131086 UYE131081:UYE131086 VIA131081:VIA131086 VRW131081:VRW131086 WBS131081:WBS131086 WLO131081:WLO131086 WVK131081:WVK131086 C196617:C196622 IY196617:IY196622 SU196617:SU196622 ACQ196617:ACQ196622 AMM196617:AMM196622 AWI196617:AWI196622 BGE196617:BGE196622 BQA196617:BQA196622 BZW196617:BZW196622 CJS196617:CJS196622 CTO196617:CTO196622 DDK196617:DDK196622 DNG196617:DNG196622 DXC196617:DXC196622 EGY196617:EGY196622 EQU196617:EQU196622 FAQ196617:FAQ196622 FKM196617:FKM196622 FUI196617:FUI196622 GEE196617:GEE196622 GOA196617:GOA196622 GXW196617:GXW196622 HHS196617:HHS196622 HRO196617:HRO196622 IBK196617:IBK196622 ILG196617:ILG196622 IVC196617:IVC196622 JEY196617:JEY196622 JOU196617:JOU196622 JYQ196617:JYQ196622 KIM196617:KIM196622 KSI196617:KSI196622 LCE196617:LCE196622 LMA196617:LMA196622 LVW196617:LVW196622 MFS196617:MFS196622 MPO196617:MPO196622 MZK196617:MZK196622 NJG196617:NJG196622 NTC196617:NTC196622 OCY196617:OCY196622 OMU196617:OMU196622 OWQ196617:OWQ196622 PGM196617:PGM196622 PQI196617:PQI196622 QAE196617:QAE196622 QKA196617:QKA196622 QTW196617:QTW196622 RDS196617:RDS196622 RNO196617:RNO196622 RXK196617:RXK196622 SHG196617:SHG196622 SRC196617:SRC196622 TAY196617:TAY196622 TKU196617:TKU196622 TUQ196617:TUQ196622 UEM196617:UEM196622 UOI196617:UOI196622 UYE196617:UYE196622 VIA196617:VIA196622 VRW196617:VRW196622 WBS196617:WBS196622 WLO196617:WLO196622 WVK196617:WVK196622 C262153:C262158 IY262153:IY262158 SU262153:SU262158 ACQ262153:ACQ262158 AMM262153:AMM262158 AWI262153:AWI262158 BGE262153:BGE262158 BQA262153:BQA262158 BZW262153:BZW262158 CJS262153:CJS262158 CTO262153:CTO262158 DDK262153:DDK262158 DNG262153:DNG262158 DXC262153:DXC262158 EGY262153:EGY262158 EQU262153:EQU262158 FAQ262153:FAQ262158 FKM262153:FKM262158 FUI262153:FUI262158 GEE262153:GEE262158 GOA262153:GOA262158 GXW262153:GXW262158 HHS262153:HHS262158 HRO262153:HRO262158 IBK262153:IBK262158 ILG262153:ILG262158 IVC262153:IVC262158 JEY262153:JEY262158 JOU262153:JOU262158 JYQ262153:JYQ262158 KIM262153:KIM262158 KSI262153:KSI262158 LCE262153:LCE262158 LMA262153:LMA262158 LVW262153:LVW262158 MFS262153:MFS262158 MPO262153:MPO262158 MZK262153:MZK262158 NJG262153:NJG262158 NTC262153:NTC262158 OCY262153:OCY262158 OMU262153:OMU262158 OWQ262153:OWQ262158 PGM262153:PGM262158 PQI262153:PQI262158 QAE262153:QAE262158 QKA262153:QKA262158 QTW262153:QTW262158 RDS262153:RDS262158 RNO262153:RNO262158 RXK262153:RXK262158 SHG262153:SHG262158 SRC262153:SRC262158 TAY262153:TAY262158 TKU262153:TKU262158 TUQ262153:TUQ262158 UEM262153:UEM262158 UOI262153:UOI262158 UYE262153:UYE262158 VIA262153:VIA262158 VRW262153:VRW262158 WBS262153:WBS262158 WLO262153:WLO262158 WVK262153:WVK262158 C327689:C327694 IY327689:IY327694 SU327689:SU327694 ACQ327689:ACQ327694 AMM327689:AMM327694 AWI327689:AWI327694 BGE327689:BGE327694 BQA327689:BQA327694 BZW327689:BZW327694 CJS327689:CJS327694 CTO327689:CTO327694 DDK327689:DDK327694 DNG327689:DNG327694 DXC327689:DXC327694 EGY327689:EGY327694 EQU327689:EQU327694 FAQ327689:FAQ327694 FKM327689:FKM327694 FUI327689:FUI327694 GEE327689:GEE327694 GOA327689:GOA327694 GXW327689:GXW327694 HHS327689:HHS327694 HRO327689:HRO327694 IBK327689:IBK327694 ILG327689:ILG327694 IVC327689:IVC327694 JEY327689:JEY327694 JOU327689:JOU327694 JYQ327689:JYQ327694 KIM327689:KIM327694 KSI327689:KSI327694 LCE327689:LCE327694 LMA327689:LMA327694 LVW327689:LVW327694 MFS327689:MFS327694 MPO327689:MPO327694 MZK327689:MZK327694 NJG327689:NJG327694 NTC327689:NTC327694 OCY327689:OCY327694 OMU327689:OMU327694 OWQ327689:OWQ327694 PGM327689:PGM327694 PQI327689:PQI327694 QAE327689:QAE327694 QKA327689:QKA327694 QTW327689:QTW327694 RDS327689:RDS327694 RNO327689:RNO327694 RXK327689:RXK327694 SHG327689:SHG327694 SRC327689:SRC327694 TAY327689:TAY327694 TKU327689:TKU327694 TUQ327689:TUQ327694 UEM327689:UEM327694 UOI327689:UOI327694 UYE327689:UYE327694 VIA327689:VIA327694 VRW327689:VRW327694 WBS327689:WBS327694 WLO327689:WLO327694 WVK327689:WVK327694 C393225:C393230 IY393225:IY393230 SU393225:SU393230 ACQ393225:ACQ393230 AMM393225:AMM393230 AWI393225:AWI393230 BGE393225:BGE393230 BQA393225:BQA393230 BZW393225:BZW393230 CJS393225:CJS393230 CTO393225:CTO393230 DDK393225:DDK393230 DNG393225:DNG393230 DXC393225:DXC393230 EGY393225:EGY393230 EQU393225:EQU393230 FAQ393225:FAQ393230 FKM393225:FKM393230 FUI393225:FUI393230 GEE393225:GEE393230 GOA393225:GOA393230 GXW393225:GXW393230 HHS393225:HHS393230 HRO393225:HRO393230 IBK393225:IBK393230 ILG393225:ILG393230 IVC393225:IVC393230 JEY393225:JEY393230 JOU393225:JOU393230 JYQ393225:JYQ393230 KIM393225:KIM393230 KSI393225:KSI393230 LCE393225:LCE393230 LMA393225:LMA393230 LVW393225:LVW393230 MFS393225:MFS393230 MPO393225:MPO393230 MZK393225:MZK393230 NJG393225:NJG393230 NTC393225:NTC393230 OCY393225:OCY393230 OMU393225:OMU393230 OWQ393225:OWQ393230 PGM393225:PGM393230 PQI393225:PQI393230 QAE393225:QAE393230 QKA393225:QKA393230 QTW393225:QTW393230 RDS393225:RDS393230 RNO393225:RNO393230 RXK393225:RXK393230 SHG393225:SHG393230 SRC393225:SRC393230 TAY393225:TAY393230 TKU393225:TKU393230 TUQ393225:TUQ393230 UEM393225:UEM393230 UOI393225:UOI393230 UYE393225:UYE393230 VIA393225:VIA393230 VRW393225:VRW393230 WBS393225:WBS393230 WLO393225:WLO393230 WVK393225:WVK393230 C458761:C458766 IY458761:IY458766 SU458761:SU458766 ACQ458761:ACQ458766 AMM458761:AMM458766 AWI458761:AWI458766 BGE458761:BGE458766 BQA458761:BQA458766 BZW458761:BZW458766 CJS458761:CJS458766 CTO458761:CTO458766 DDK458761:DDK458766 DNG458761:DNG458766 DXC458761:DXC458766 EGY458761:EGY458766 EQU458761:EQU458766 FAQ458761:FAQ458766 FKM458761:FKM458766 FUI458761:FUI458766 GEE458761:GEE458766 GOA458761:GOA458766 GXW458761:GXW458766 HHS458761:HHS458766 HRO458761:HRO458766 IBK458761:IBK458766 ILG458761:ILG458766 IVC458761:IVC458766 JEY458761:JEY458766 JOU458761:JOU458766 JYQ458761:JYQ458766 KIM458761:KIM458766 KSI458761:KSI458766 LCE458761:LCE458766 LMA458761:LMA458766 LVW458761:LVW458766 MFS458761:MFS458766 MPO458761:MPO458766 MZK458761:MZK458766 NJG458761:NJG458766 NTC458761:NTC458766 OCY458761:OCY458766 OMU458761:OMU458766 OWQ458761:OWQ458766 PGM458761:PGM458766 PQI458761:PQI458766 QAE458761:QAE458766 QKA458761:QKA458766 QTW458761:QTW458766 RDS458761:RDS458766 RNO458761:RNO458766 RXK458761:RXK458766 SHG458761:SHG458766 SRC458761:SRC458766 TAY458761:TAY458766 TKU458761:TKU458766 TUQ458761:TUQ458766 UEM458761:UEM458766 UOI458761:UOI458766 UYE458761:UYE458766 VIA458761:VIA458766 VRW458761:VRW458766 WBS458761:WBS458766 WLO458761:WLO458766 WVK458761:WVK458766 C524297:C524302 IY524297:IY524302 SU524297:SU524302 ACQ524297:ACQ524302 AMM524297:AMM524302 AWI524297:AWI524302 BGE524297:BGE524302 BQA524297:BQA524302 BZW524297:BZW524302 CJS524297:CJS524302 CTO524297:CTO524302 DDK524297:DDK524302 DNG524297:DNG524302 DXC524297:DXC524302 EGY524297:EGY524302 EQU524297:EQU524302 FAQ524297:FAQ524302 FKM524297:FKM524302 FUI524297:FUI524302 GEE524297:GEE524302 GOA524297:GOA524302 GXW524297:GXW524302 HHS524297:HHS524302 HRO524297:HRO524302 IBK524297:IBK524302 ILG524297:ILG524302 IVC524297:IVC524302 JEY524297:JEY524302 JOU524297:JOU524302 JYQ524297:JYQ524302 KIM524297:KIM524302 KSI524297:KSI524302 LCE524297:LCE524302 LMA524297:LMA524302 LVW524297:LVW524302 MFS524297:MFS524302 MPO524297:MPO524302 MZK524297:MZK524302 NJG524297:NJG524302 NTC524297:NTC524302 OCY524297:OCY524302 OMU524297:OMU524302 OWQ524297:OWQ524302 PGM524297:PGM524302 PQI524297:PQI524302 QAE524297:QAE524302 QKA524297:QKA524302 QTW524297:QTW524302 RDS524297:RDS524302 RNO524297:RNO524302 RXK524297:RXK524302 SHG524297:SHG524302 SRC524297:SRC524302 TAY524297:TAY524302 TKU524297:TKU524302 TUQ524297:TUQ524302 UEM524297:UEM524302 UOI524297:UOI524302 UYE524297:UYE524302 VIA524297:VIA524302 VRW524297:VRW524302 WBS524297:WBS524302 WLO524297:WLO524302 WVK524297:WVK524302 C589833:C589838 IY589833:IY589838 SU589833:SU589838 ACQ589833:ACQ589838 AMM589833:AMM589838 AWI589833:AWI589838 BGE589833:BGE589838 BQA589833:BQA589838 BZW589833:BZW589838 CJS589833:CJS589838 CTO589833:CTO589838 DDK589833:DDK589838 DNG589833:DNG589838 DXC589833:DXC589838 EGY589833:EGY589838 EQU589833:EQU589838 FAQ589833:FAQ589838 FKM589833:FKM589838 FUI589833:FUI589838 GEE589833:GEE589838 GOA589833:GOA589838 GXW589833:GXW589838 HHS589833:HHS589838 HRO589833:HRO589838 IBK589833:IBK589838 ILG589833:ILG589838 IVC589833:IVC589838 JEY589833:JEY589838 JOU589833:JOU589838 JYQ589833:JYQ589838 KIM589833:KIM589838 KSI589833:KSI589838 LCE589833:LCE589838 LMA589833:LMA589838 LVW589833:LVW589838 MFS589833:MFS589838 MPO589833:MPO589838 MZK589833:MZK589838 NJG589833:NJG589838 NTC589833:NTC589838 OCY589833:OCY589838 OMU589833:OMU589838 OWQ589833:OWQ589838 PGM589833:PGM589838 PQI589833:PQI589838 QAE589833:QAE589838 QKA589833:QKA589838 QTW589833:QTW589838 RDS589833:RDS589838 RNO589833:RNO589838 RXK589833:RXK589838 SHG589833:SHG589838 SRC589833:SRC589838 TAY589833:TAY589838 TKU589833:TKU589838 TUQ589833:TUQ589838 UEM589833:UEM589838 UOI589833:UOI589838 UYE589833:UYE589838 VIA589833:VIA589838 VRW589833:VRW589838 WBS589833:WBS589838 WLO589833:WLO589838 WVK589833:WVK589838 C655369:C655374 IY655369:IY655374 SU655369:SU655374 ACQ655369:ACQ655374 AMM655369:AMM655374 AWI655369:AWI655374 BGE655369:BGE655374 BQA655369:BQA655374 BZW655369:BZW655374 CJS655369:CJS655374 CTO655369:CTO655374 DDK655369:DDK655374 DNG655369:DNG655374 DXC655369:DXC655374 EGY655369:EGY655374 EQU655369:EQU655374 FAQ655369:FAQ655374 FKM655369:FKM655374 FUI655369:FUI655374 GEE655369:GEE655374 GOA655369:GOA655374 GXW655369:GXW655374 HHS655369:HHS655374 HRO655369:HRO655374 IBK655369:IBK655374 ILG655369:ILG655374 IVC655369:IVC655374 JEY655369:JEY655374 JOU655369:JOU655374 JYQ655369:JYQ655374 KIM655369:KIM655374 KSI655369:KSI655374 LCE655369:LCE655374 LMA655369:LMA655374 LVW655369:LVW655374 MFS655369:MFS655374 MPO655369:MPO655374 MZK655369:MZK655374 NJG655369:NJG655374 NTC655369:NTC655374 OCY655369:OCY655374 OMU655369:OMU655374 OWQ655369:OWQ655374 PGM655369:PGM655374 PQI655369:PQI655374 QAE655369:QAE655374 QKA655369:QKA655374 QTW655369:QTW655374 RDS655369:RDS655374 RNO655369:RNO655374 RXK655369:RXK655374 SHG655369:SHG655374 SRC655369:SRC655374 TAY655369:TAY655374 TKU655369:TKU655374 TUQ655369:TUQ655374 UEM655369:UEM655374 UOI655369:UOI655374 UYE655369:UYE655374 VIA655369:VIA655374 VRW655369:VRW655374 WBS655369:WBS655374 WLO655369:WLO655374 WVK655369:WVK655374 C720905:C720910 IY720905:IY720910 SU720905:SU720910 ACQ720905:ACQ720910 AMM720905:AMM720910 AWI720905:AWI720910 BGE720905:BGE720910 BQA720905:BQA720910 BZW720905:BZW720910 CJS720905:CJS720910 CTO720905:CTO720910 DDK720905:DDK720910 DNG720905:DNG720910 DXC720905:DXC720910 EGY720905:EGY720910 EQU720905:EQU720910 FAQ720905:FAQ720910 FKM720905:FKM720910 FUI720905:FUI720910 GEE720905:GEE720910 GOA720905:GOA720910 GXW720905:GXW720910 HHS720905:HHS720910 HRO720905:HRO720910 IBK720905:IBK720910 ILG720905:ILG720910 IVC720905:IVC720910 JEY720905:JEY720910 JOU720905:JOU720910 JYQ720905:JYQ720910 KIM720905:KIM720910 KSI720905:KSI720910 LCE720905:LCE720910 LMA720905:LMA720910 LVW720905:LVW720910 MFS720905:MFS720910 MPO720905:MPO720910 MZK720905:MZK720910 NJG720905:NJG720910 NTC720905:NTC720910 OCY720905:OCY720910 OMU720905:OMU720910 OWQ720905:OWQ720910 PGM720905:PGM720910 PQI720905:PQI720910 QAE720905:QAE720910 QKA720905:QKA720910 QTW720905:QTW720910 RDS720905:RDS720910 RNO720905:RNO720910 RXK720905:RXK720910 SHG720905:SHG720910 SRC720905:SRC720910 TAY720905:TAY720910 TKU720905:TKU720910 TUQ720905:TUQ720910 UEM720905:UEM720910 UOI720905:UOI720910 UYE720905:UYE720910 VIA720905:VIA720910 VRW720905:VRW720910 WBS720905:WBS720910 WLO720905:WLO720910 WVK720905:WVK720910 C786441:C786446 IY786441:IY786446 SU786441:SU786446 ACQ786441:ACQ786446 AMM786441:AMM786446 AWI786441:AWI786446 BGE786441:BGE786446 BQA786441:BQA786446 BZW786441:BZW786446 CJS786441:CJS786446 CTO786441:CTO786446 DDK786441:DDK786446 DNG786441:DNG786446 DXC786441:DXC786446 EGY786441:EGY786446 EQU786441:EQU786446 FAQ786441:FAQ786446 FKM786441:FKM786446 FUI786441:FUI786446 GEE786441:GEE786446 GOA786441:GOA786446 GXW786441:GXW786446 HHS786441:HHS786446 HRO786441:HRO786446 IBK786441:IBK786446 ILG786441:ILG786446 IVC786441:IVC786446 JEY786441:JEY786446 JOU786441:JOU786446 JYQ786441:JYQ786446 KIM786441:KIM786446 KSI786441:KSI786446 LCE786441:LCE786446 LMA786441:LMA786446 LVW786441:LVW786446 MFS786441:MFS786446 MPO786441:MPO786446 MZK786441:MZK786446 NJG786441:NJG786446 NTC786441:NTC786446 OCY786441:OCY786446 OMU786441:OMU786446 OWQ786441:OWQ786446 PGM786441:PGM786446 PQI786441:PQI786446 QAE786441:QAE786446 QKA786441:QKA786446 QTW786441:QTW786446 RDS786441:RDS786446 RNO786441:RNO786446 RXK786441:RXK786446 SHG786441:SHG786446 SRC786441:SRC786446 TAY786441:TAY786446 TKU786441:TKU786446 TUQ786441:TUQ786446 UEM786441:UEM786446 UOI786441:UOI786446 UYE786441:UYE786446 VIA786441:VIA786446 VRW786441:VRW786446 WBS786441:WBS786446 WLO786441:WLO786446 WVK786441:WVK786446 C851977:C851982 IY851977:IY851982 SU851977:SU851982 ACQ851977:ACQ851982 AMM851977:AMM851982 AWI851977:AWI851982 BGE851977:BGE851982 BQA851977:BQA851982 BZW851977:BZW851982 CJS851977:CJS851982 CTO851977:CTO851982 DDK851977:DDK851982 DNG851977:DNG851982 DXC851977:DXC851982 EGY851977:EGY851982 EQU851977:EQU851982 FAQ851977:FAQ851982 FKM851977:FKM851982 FUI851977:FUI851982 GEE851977:GEE851982 GOA851977:GOA851982 GXW851977:GXW851982 HHS851977:HHS851982 HRO851977:HRO851982 IBK851977:IBK851982 ILG851977:ILG851982 IVC851977:IVC851982 JEY851977:JEY851982 JOU851977:JOU851982 JYQ851977:JYQ851982 KIM851977:KIM851982 KSI851977:KSI851982 LCE851977:LCE851982 LMA851977:LMA851982 LVW851977:LVW851982 MFS851977:MFS851982 MPO851977:MPO851982 MZK851977:MZK851982 NJG851977:NJG851982 NTC851977:NTC851982 OCY851977:OCY851982 OMU851977:OMU851982 OWQ851977:OWQ851982 PGM851977:PGM851982 PQI851977:PQI851982 QAE851977:QAE851982 QKA851977:QKA851982 QTW851977:QTW851982 RDS851977:RDS851982 RNO851977:RNO851982 RXK851977:RXK851982 SHG851977:SHG851982 SRC851977:SRC851982 TAY851977:TAY851982 TKU851977:TKU851982 TUQ851977:TUQ851982 UEM851977:UEM851982 UOI851977:UOI851982 UYE851977:UYE851982 VIA851977:VIA851982 VRW851977:VRW851982 WBS851977:WBS851982 WLO851977:WLO851982 WVK851977:WVK851982 C917513:C917518 IY917513:IY917518 SU917513:SU917518 ACQ917513:ACQ917518 AMM917513:AMM917518 AWI917513:AWI917518 BGE917513:BGE917518 BQA917513:BQA917518 BZW917513:BZW917518 CJS917513:CJS917518 CTO917513:CTO917518 DDK917513:DDK917518 DNG917513:DNG917518 DXC917513:DXC917518 EGY917513:EGY917518 EQU917513:EQU917518 FAQ917513:FAQ917518 FKM917513:FKM917518 FUI917513:FUI917518 GEE917513:GEE917518 GOA917513:GOA917518 GXW917513:GXW917518 HHS917513:HHS917518 HRO917513:HRO917518 IBK917513:IBK917518 ILG917513:ILG917518 IVC917513:IVC917518 JEY917513:JEY917518 JOU917513:JOU917518 JYQ917513:JYQ917518 KIM917513:KIM917518 KSI917513:KSI917518 LCE917513:LCE917518 LMA917513:LMA917518 LVW917513:LVW917518 MFS917513:MFS917518 MPO917513:MPO917518 MZK917513:MZK917518 NJG917513:NJG917518 NTC917513:NTC917518 OCY917513:OCY917518 OMU917513:OMU917518 OWQ917513:OWQ917518 PGM917513:PGM917518 PQI917513:PQI917518 QAE917513:QAE917518 QKA917513:QKA917518 QTW917513:QTW917518 RDS917513:RDS917518 RNO917513:RNO917518 RXK917513:RXK917518 SHG917513:SHG917518 SRC917513:SRC917518 TAY917513:TAY917518 TKU917513:TKU917518 TUQ917513:TUQ917518 UEM917513:UEM917518 UOI917513:UOI917518 UYE917513:UYE917518 VIA917513:VIA917518 VRW917513:VRW917518 WBS917513:WBS917518 WLO917513:WLO917518 WVK917513:WVK917518 C983049:C983054 IY983049:IY983054 SU983049:SU983054 ACQ983049:ACQ983054 AMM983049:AMM983054 AWI983049:AWI983054 BGE983049:BGE983054 BQA983049:BQA983054 BZW983049:BZW983054 CJS983049:CJS983054 CTO983049:CTO983054 DDK983049:DDK983054 DNG983049:DNG983054 DXC983049:DXC983054 EGY983049:EGY983054 EQU983049:EQU983054 FAQ983049:FAQ983054 FKM983049:FKM983054 FUI983049:FUI983054 GEE983049:GEE983054 GOA983049:GOA983054 GXW983049:GXW983054 HHS983049:HHS983054 HRO983049:HRO983054 IBK983049:IBK983054 ILG983049:ILG983054 IVC983049:IVC983054 JEY983049:JEY983054 JOU983049:JOU983054 JYQ983049:JYQ983054 KIM983049:KIM983054 KSI983049:KSI983054 LCE983049:LCE983054 LMA983049:LMA983054 LVW983049:LVW983054 MFS983049:MFS983054 MPO983049:MPO983054 MZK983049:MZK983054 NJG983049:NJG983054 NTC983049:NTC983054 OCY983049:OCY983054 OMU983049:OMU983054 OWQ983049:OWQ983054 PGM983049:PGM983054 PQI983049:PQI983054 QAE983049:QAE983054 QKA983049:QKA983054 QTW983049:QTW983054 RDS983049:RDS983054 RNO983049:RNO983054 RXK983049:RXK983054 SHG983049:SHG983054 SRC983049:SRC983054 TAY983049:TAY983054 TKU983049:TKU983054 TUQ983049:TUQ983054 UEM983049:UEM983054 UOI983049:UOI983054 UYE983049:UYE983054 VIA983049:VIA983054 VRW983049:VRW983054 WBS983049:WBS983054 WLO983049:WLO983054 WVK983049:WVK983054 E8:F8 JA8:JB8 SW8:SX8 ACS8:ACT8 AMO8:AMP8 AWK8:AWL8 BGG8:BGH8 BQC8:BQD8 BZY8:BZZ8 CJU8:CJV8 CTQ8:CTR8 DDM8:DDN8 DNI8:DNJ8 DXE8:DXF8 EHA8:EHB8 EQW8:EQX8 FAS8:FAT8 FKO8:FKP8 FUK8:FUL8 GEG8:GEH8 GOC8:GOD8 GXY8:GXZ8 HHU8:HHV8 HRQ8:HRR8 IBM8:IBN8 ILI8:ILJ8 IVE8:IVF8 JFA8:JFB8 JOW8:JOX8 JYS8:JYT8 KIO8:KIP8 KSK8:KSL8 LCG8:LCH8 LMC8:LMD8 LVY8:LVZ8 MFU8:MFV8 MPQ8:MPR8 MZM8:MZN8 NJI8:NJJ8 NTE8:NTF8 ODA8:ODB8 OMW8:OMX8 OWS8:OWT8 PGO8:PGP8 PQK8:PQL8 QAG8:QAH8 QKC8:QKD8 QTY8:QTZ8 RDU8:RDV8 RNQ8:RNR8 RXM8:RXN8 SHI8:SHJ8 SRE8:SRF8 TBA8:TBB8 TKW8:TKX8 TUS8:TUT8 UEO8:UEP8 UOK8:UOL8 UYG8:UYH8 VIC8:VID8 VRY8:VRZ8 WBU8:WBV8 WLQ8:WLR8 WVM8:WVN8 E65544:F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E131080:F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E196616:F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E262152:F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E327688:F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E393224:F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E458760:F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E524296:F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E589832:F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E655368:F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E720904:F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E786440:F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E851976:F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E917512:F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E983048:F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C6:D8 IY6:IZ8 SU6:SV8 ACQ6:ACR8 AMM6:AMN8 AWI6:AWJ8 BGE6:BGF8 BQA6:BQB8 BZW6:BZX8 CJS6:CJT8 CTO6:CTP8 DDK6:DDL8 DNG6:DNH8 DXC6:DXD8 EGY6:EGZ8 EQU6:EQV8 FAQ6:FAR8 FKM6:FKN8 FUI6:FUJ8 GEE6:GEF8 GOA6:GOB8 GXW6:GXX8 HHS6:HHT8 HRO6:HRP8 IBK6:IBL8 ILG6:ILH8 IVC6:IVD8 JEY6:JEZ8 JOU6:JOV8 JYQ6:JYR8 KIM6:KIN8 KSI6:KSJ8 LCE6:LCF8 LMA6:LMB8 LVW6:LVX8 MFS6:MFT8 MPO6:MPP8 MZK6:MZL8 NJG6:NJH8 NTC6:NTD8 OCY6:OCZ8 OMU6:OMV8 OWQ6:OWR8 PGM6:PGN8 PQI6:PQJ8 QAE6:QAF8 QKA6:QKB8 QTW6:QTX8 RDS6:RDT8 RNO6:RNP8 RXK6:RXL8 SHG6:SHH8 SRC6:SRD8 TAY6:TAZ8 TKU6:TKV8 TUQ6:TUR8 UEM6:UEN8 UOI6:UOJ8 UYE6:UYF8 VIA6:VIB8 VRW6:VRX8 WBS6:WBT8 WLO6:WLP8 WVK6:WVL8 C65542:D65544 IY65542:IZ65544 SU65542:SV65544 ACQ65542:ACR65544 AMM65542:AMN65544 AWI65542:AWJ65544 BGE65542:BGF65544 BQA65542:BQB65544 BZW65542:BZX65544 CJS65542:CJT65544 CTO65542:CTP65544 DDK65542:DDL65544 DNG65542:DNH65544 DXC65542:DXD65544 EGY65542:EGZ65544 EQU65542:EQV65544 FAQ65542:FAR65544 FKM65542:FKN65544 FUI65542:FUJ65544 GEE65542:GEF65544 GOA65542:GOB65544 GXW65542:GXX65544 HHS65542:HHT65544 HRO65542:HRP65544 IBK65542:IBL65544 ILG65542:ILH65544 IVC65542:IVD65544 JEY65542:JEZ65544 JOU65542:JOV65544 JYQ65542:JYR65544 KIM65542:KIN65544 KSI65542:KSJ65544 LCE65542:LCF65544 LMA65542:LMB65544 LVW65542:LVX65544 MFS65542:MFT65544 MPO65542:MPP65544 MZK65542:MZL65544 NJG65542:NJH65544 NTC65542:NTD65544 OCY65542:OCZ65544 OMU65542:OMV65544 OWQ65542:OWR65544 PGM65542:PGN65544 PQI65542:PQJ65544 QAE65542:QAF65544 QKA65542:QKB65544 QTW65542:QTX65544 RDS65542:RDT65544 RNO65542:RNP65544 RXK65542:RXL65544 SHG65542:SHH65544 SRC65542:SRD65544 TAY65542:TAZ65544 TKU65542:TKV65544 TUQ65542:TUR65544 UEM65542:UEN65544 UOI65542:UOJ65544 UYE65542:UYF65544 VIA65542:VIB65544 VRW65542:VRX65544 WBS65542:WBT65544 WLO65542:WLP65544 WVK65542:WVL65544 C131078:D131080 IY131078:IZ131080 SU131078:SV131080 ACQ131078:ACR131080 AMM131078:AMN131080 AWI131078:AWJ131080 BGE131078:BGF131080 BQA131078:BQB131080 BZW131078:BZX131080 CJS131078:CJT131080 CTO131078:CTP131080 DDK131078:DDL131080 DNG131078:DNH131080 DXC131078:DXD131080 EGY131078:EGZ131080 EQU131078:EQV131080 FAQ131078:FAR131080 FKM131078:FKN131080 FUI131078:FUJ131080 GEE131078:GEF131080 GOA131078:GOB131080 GXW131078:GXX131080 HHS131078:HHT131080 HRO131078:HRP131080 IBK131078:IBL131080 ILG131078:ILH131080 IVC131078:IVD131080 JEY131078:JEZ131080 JOU131078:JOV131080 JYQ131078:JYR131080 KIM131078:KIN131080 KSI131078:KSJ131080 LCE131078:LCF131080 LMA131078:LMB131080 LVW131078:LVX131080 MFS131078:MFT131080 MPO131078:MPP131080 MZK131078:MZL131080 NJG131078:NJH131080 NTC131078:NTD131080 OCY131078:OCZ131080 OMU131078:OMV131080 OWQ131078:OWR131080 PGM131078:PGN131080 PQI131078:PQJ131080 QAE131078:QAF131080 QKA131078:QKB131080 QTW131078:QTX131080 RDS131078:RDT131080 RNO131078:RNP131080 RXK131078:RXL131080 SHG131078:SHH131080 SRC131078:SRD131080 TAY131078:TAZ131080 TKU131078:TKV131080 TUQ131078:TUR131080 UEM131078:UEN131080 UOI131078:UOJ131080 UYE131078:UYF131080 VIA131078:VIB131080 VRW131078:VRX131080 WBS131078:WBT131080 WLO131078:WLP131080 WVK131078:WVL131080 C196614:D196616 IY196614:IZ196616 SU196614:SV196616 ACQ196614:ACR196616 AMM196614:AMN196616 AWI196614:AWJ196616 BGE196614:BGF196616 BQA196614:BQB196616 BZW196614:BZX196616 CJS196614:CJT196616 CTO196614:CTP196616 DDK196614:DDL196616 DNG196614:DNH196616 DXC196614:DXD196616 EGY196614:EGZ196616 EQU196614:EQV196616 FAQ196614:FAR196616 FKM196614:FKN196616 FUI196614:FUJ196616 GEE196614:GEF196616 GOA196614:GOB196616 GXW196614:GXX196616 HHS196614:HHT196616 HRO196614:HRP196616 IBK196614:IBL196616 ILG196614:ILH196616 IVC196614:IVD196616 JEY196614:JEZ196616 JOU196614:JOV196616 JYQ196614:JYR196616 KIM196614:KIN196616 KSI196614:KSJ196616 LCE196614:LCF196616 LMA196614:LMB196616 LVW196614:LVX196616 MFS196614:MFT196616 MPO196614:MPP196616 MZK196614:MZL196616 NJG196614:NJH196616 NTC196614:NTD196616 OCY196614:OCZ196616 OMU196614:OMV196616 OWQ196614:OWR196616 PGM196614:PGN196616 PQI196614:PQJ196616 QAE196614:QAF196616 QKA196614:QKB196616 QTW196614:QTX196616 RDS196614:RDT196616 RNO196614:RNP196616 RXK196614:RXL196616 SHG196614:SHH196616 SRC196614:SRD196616 TAY196614:TAZ196616 TKU196614:TKV196616 TUQ196614:TUR196616 UEM196614:UEN196616 UOI196614:UOJ196616 UYE196614:UYF196616 VIA196614:VIB196616 VRW196614:VRX196616 WBS196614:WBT196616 WLO196614:WLP196616 WVK196614:WVL196616 C262150:D262152 IY262150:IZ262152 SU262150:SV262152 ACQ262150:ACR262152 AMM262150:AMN262152 AWI262150:AWJ262152 BGE262150:BGF262152 BQA262150:BQB262152 BZW262150:BZX262152 CJS262150:CJT262152 CTO262150:CTP262152 DDK262150:DDL262152 DNG262150:DNH262152 DXC262150:DXD262152 EGY262150:EGZ262152 EQU262150:EQV262152 FAQ262150:FAR262152 FKM262150:FKN262152 FUI262150:FUJ262152 GEE262150:GEF262152 GOA262150:GOB262152 GXW262150:GXX262152 HHS262150:HHT262152 HRO262150:HRP262152 IBK262150:IBL262152 ILG262150:ILH262152 IVC262150:IVD262152 JEY262150:JEZ262152 JOU262150:JOV262152 JYQ262150:JYR262152 KIM262150:KIN262152 KSI262150:KSJ262152 LCE262150:LCF262152 LMA262150:LMB262152 LVW262150:LVX262152 MFS262150:MFT262152 MPO262150:MPP262152 MZK262150:MZL262152 NJG262150:NJH262152 NTC262150:NTD262152 OCY262150:OCZ262152 OMU262150:OMV262152 OWQ262150:OWR262152 PGM262150:PGN262152 PQI262150:PQJ262152 QAE262150:QAF262152 QKA262150:QKB262152 QTW262150:QTX262152 RDS262150:RDT262152 RNO262150:RNP262152 RXK262150:RXL262152 SHG262150:SHH262152 SRC262150:SRD262152 TAY262150:TAZ262152 TKU262150:TKV262152 TUQ262150:TUR262152 UEM262150:UEN262152 UOI262150:UOJ262152 UYE262150:UYF262152 VIA262150:VIB262152 VRW262150:VRX262152 WBS262150:WBT262152 WLO262150:WLP262152 WVK262150:WVL262152 C327686:D327688 IY327686:IZ327688 SU327686:SV327688 ACQ327686:ACR327688 AMM327686:AMN327688 AWI327686:AWJ327688 BGE327686:BGF327688 BQA327686:BQB327688 BZW327686:BZX327688 CJS327686:CJT327688 CTO327686:CTP327688 DDK327686:DDL327688 DNG327686:DNH327688 DXC327686:DXD327688 EGY327686:EGZ327688 EQU327686:EQV327688 FAQ327686:FAR327688 FKM327686:FKN327688 FUI327686:FUJ327688 GEE327686:GEF327688 GOA327686:GOB327688 GXW327686:GXX327688 HHS327686:HHT327688 HRO327686:HRP327688 IBK327686:IBL327688 ILG327686:ILH327688 IVC327686:IVD327688 JEY327686:JEZ327688 JOU327686:JOV327688 JYQ327686:JYR327688 KIM327686:KIN327688 KSI327686:KSJ327688 LCE327686:LCF327688 LMA327686:LMB327688 LVW327686:LVX327688 MFS327686:MFT327688 MPO327686:MPP327688 MZK327686:MZL327688 NJG327686:NJH327688 NTC327686:NTD327688 OCY327686:OCZ327688 OMU327686:OMV327688 OWQ327686:OWR327688 PGM327686:PGN327688 PQI327686:PQJ327688 QAE327686:QAF327688 QKA327686:QKB327688 QTW327686:QTX327688 RDS327686:RDT327688 RNO327686:RNP327688 RXK327686:RXL327688 SHG327686:SHH327688 SRC327686:SRD327688 TAY327686:TAZ327688 TKU327686:TKV327688 TUQ327686:TUR327688 UEM327686:UEN327688 UOI327686:UOJ327688 UYE327686:UYF327688 VIA327686:VIB327688 VRW327686:VRX327688 WBS327686:WBT327688 WLO327686:WLP327688 WVK327686:WVL327688 C393222:D393224 IY393222:IZ393224 SU393222:SV393224 ACQ393222:ACR393224 AMM393222:AMN393224 AWI393222:AWJ393224 BGE393222:BGF393224 BQA393222:BQB393224 BZW393222:BZX393224 CJS393222:CJT393224 CTO393222:CTP393224 DDK393222:DDL393224 DNG393222:DNH393224 DXC393222:DXD393224 EGY393222:EGZ393224 EQU393222:EQV393224 FAQ393222:FAR393224 FKM393222:FKN393224 FUI393222:FUJ393224 GEE393222:GEF393224 GOA393222:GOB393224 GXW393222:GXX393224 HHS393222:HHT393224 HRO393222:HRP393224 IBK393222:IBL393224 ILG393222:ILH393224 IVC393222:IVD393224 JEY393222:JEZ393224 JOU393222:JOV393224 JYQ393222:JYR393224 KIM393222:KIN393224 KSI393222:KSJ393224 LCE393222:LCF393224 LMA393222:LMB393224 LVW393222:LVX393224 MFS393222:MFT393224 MPO393222:MPP393224 MZK393222:MZL393224 NJG393222:NJH393224 NTC393222:NTD393224 OCY393222:OCZ393224 OMU393222:OMV393224 OWQ393222:OWR393224 PGM393222:PGN393224 PQI393222:PQJ393224 QAE393222:QAF393224 QKA393222:QKB393224 QTW393222:QTX393224 RDS393222:RDT393224 RNO393222:RNP393224 RXK393222:RXL393224 SHG393222:SHH393224 SRC393222:SRD393224 TAY393222:TAZ393224 TKU393222:TKV393224 TUQ393222:TUR393224 UEM393222:UEN393224 UOI393222:UOJ393224 UYE393222:UYF393224 VIA393222:VIB393224 VRW393222:VRX393224 WBS393222:WBT393224 WLO393222:WLP393224 WVK393222:WVL393224 C458758:D458760 IY458758:IZ458760 SU458758:SV458760 ACQ458758:ACR458760 AMM458758:AMN458760 AWI458758:AWJ458760 BGE458758:BGF458760 BQA458758:BQB458760 BZW458758:BZX458760 CJS458758:CJT458760 CTO458758:CTP458760 DDK458758:DDL458760 DNG458758:DNH458760 DXC458758:DXD458760 EGY458758:EGZ458760 EQU458758:EQV458760 FAQ458758:FAR458760 FKM458758:FKN458760 FUI458758:FUJ458760 GEE458758:GEF458760 GOA458758:GOB458760 GXW458758:GXX458760 HHS458758:HHT458760 HRO458758:HRP458760 IBK458758:IBL458760 ILG458758:ILH458760 IVC458758:IVD458760 JEY458758:JEZ458760 JOU458758:JOV458760 JYQ458758:JYR458760 KIM458758:KIN458760 KSI458758:KSJ458760 LCE458758:LCF458760 LMA458758:LMB458760 LVW458758:LVX458760 MFS458758:MFT458760 MPO458758:MPP458760 MZK458758:MZL458760 NJG458758:NJH458760 NTC458758:NTD458760 OCY458758:OCZ458760 OMU458758:OMV458760 OWQ458758:OWR458760 PGM458758:PGN458760 PQI458758:PQJ458760 QAE458758:QAF458760 QKA458758:QKB458760 QTW458758:QTX458760 RDS458758:RDT458760 RNO458758:RNP458760 RXK458758:RXL458760 SHG458758:SHH458760 SRC458758:SRD458760 TAY458758:TAZ458760 TKU458758:TKV458760 TUQ458758:TUR458760 UEM458758:UEN458760 UOI458758:UOJ458760 UYE458758:UYF458760 VIA458758:VIB458760 VRW458758:VRX458760 WBS458758:WBT458760 WLO458758:WLP458760 WVK458758:WVL458760 C524294:D524296 IY524294:IZ524296 SU524294:SV524296 ACQ524294:ACR524296 AMM524294:AMN524296 AWI524294:AWJ524296 BGE524294:BGF524296 BQA524294:BQB524296 BZW524294:BZX524296 CJS524294:CJT524296 CTO524294:CTP524296 DDK524294:DDL524296 DNG524294:DNH524296 DXC524294:DXD524296 EGY524294:EGZ524296 EQU524294:EQV524296 FAQ524294:FAR524296 FKM524294:FKN524296 FUI524294:FUJ524296 GEE524294:GEF524296 GOA524294:GOB524296 GXW524294:GXX524296 HHS524294:HHT524296 HRO524294:HRP524296 IBK524294:IBL524296 ILG524294:ILH524296 IVC524294:IVD524296 JEY524294:JEZ524296 JOU524294:JOV524296 JYQ524294:JYR524296 KIM524294:KIN524296 KSI524294:KSJ524296 LCE524294:LCF524296 LMA524294:LMB524296 LVW524294:LVX524296 MFS524294:MFT524296 MPO524294:MPP524296 MZK524294:MZL524296 NJG524294:NJH524296 NTC524294:NTD524296 OCY524294:OCZ524296 OMU524294:OMV524296 OWQ524294:OWR524296 PGM524294:PGN524296 PQI524294:PQJ524296 QAE524294:QAF524296 QKA524294:QKB524296 QTW524294:QTX524296 RDS524294:RDT524296 RNO524294:RNP524296 RXK524294:RXL524296 SHG524294:SHH524296 SRC524294:SRD524296 TAY524294:TAZ524296 TKU524294:TKV524296 TUQ524294:TUR524296 UEM524294:UEN524296 UOI524294:UOJ524296 UYE524294:UYF524296 VIA524294:VIB524296 VRW524294:VRX524296 WBS524294:WBT524296 WLO524294:WLP524296 WVK524294:WVL524296 C589830:D589832 IY589830:IZ589832 SU589830:SV589832 ACQ589830:ACR589832 AMM589830:AMN589832 AWI589830:AWJ589832 BGE589830:BGF589832 BQA589830:BQB589832 BZW589830:BZX589832 CJS589830:CJT589832 CTO589830:CTP589832 DDK589830:DDL589832 DNG589830:DNH589832 DXC589830:DXD589832 EGY589830:EGZ589832 EQU589830:EQV589832 FAQ589830:FAR589832 FKM589830:FKN589832 FUI589830:FUJ589832 GEE589830:GEF589832 GOA589830:GOB589832 GXW589830:GXX589832 HHS589830:HHT589832 HRO589830:HRP589832 IBK589830:IBL589832 ILG589830:ILH589832 IVC589830:IVD589832 JEY589830:JEZ589832 JOU589830:JOV589832 JYQ589830:JYR589832 KIM589830:KIN589832 KSI589830:KSJ589832 LCE589830:LCF589832 LMA589830:LMB589832 LVW589830:LVX589832 MFS589830:MFT589832 MPO589830:MPP589832 MZK589830:MZL589832 NJG589830:NJH589832 NTC589830:NTD589832 OCY589830:OCZ589832 OMU589830:OMV589832 OWQ589830:OWR589832 PGM589830:PGN589832 PQI589830:PQJ589832 QAE589830:QAF589832 QKA589830:QKB589832 QTW589830:QTX589832 RDS589830:RDT589832 RNO589830:RNP589832 RXK589830:RXL589832 SHG589830:SHH589832 SRC589830:SRD589832 TAY589830:TAZ589832 TKU589830:TKV589832 TUQ589830:TUR589832 UEM589830:UEN589832 UOI589830:UOJ589832 UYE589830:UYF589832 VIA589830:VIB589832 VRW589830:VRX589832 WBS589830:WBT589832 WLO589830:WLP589832 WVK589830:WVL589832 C655366:D655368 IY655366:IZ655368 SU655366:SV655368 ACQ655366:ACR655368 AMM655366:AMN655368 AWI655366:AWJ655368 BGE655366:BGF655368 BQA655366:BQB655368 BZW655366:BZX655368 CJS655366:CJT655368 CTO655366:CTP655368 DDK655366:DDL655368 DNG655366:DNH655368 DXC655366:DXD655368 EGY655366:EGZ655368 EQU655366:EQV655368 FAQ655366:FAR655368 FKM655366:FKN655368 FUI655366:FUJ655368 GEE655366:GEF655368 GOA655366:GOB655368 GXW655366:GXX655368 HHS655366:HHT655368 HRO655366:HRP655368 IBK655366:IBL655368 ILG655366:ILH655368 IVC655366:IVD655368 JEY655366:JEZ655368 JOU655366:JOV655368 JYQ655366:JYR655368 KIM655366:KIN655368 KSI655366:KSJ655368 LCE655366:LCF655368 LMA655366:LMB655368 LVW655366:LVX655368 MFS655366:MFT655368 MPO655366:MPP655368 MZK655366:MZL655368 NJG655366:NJH655368 NTC655366:NTD655368 OCY655366:OCZ655368 OMU655366:OMV655368 OWQ655366:OWR655368 PGM655366:PGN655368 PQI655366:PQJ655368 QAE655366:QAF655368 QKA655366:QKB655368 QTW655366:QTX655368 RDS655366:RDT655368 RNO655366:RNP655368 RXK655366:RXL655368 SHG655366:SHH655368 SRC655366:SRD655368 TAY655366:TAZ655368 TKU655366:TKV655368 TUQ655366:TUR655368 UEM655366:UEN655368 UOI655366:UOJ655368 UYE655366:UYF655368 VIA655366:VIB655368 VRW655366:VRX655368 WBS655366:WBT655368 WLO655366:WLP655368 WVK655366:WVL655368 C720902:D720904 IY720902:IZ720904 SU720902:SV720904 ACQ720902:ACR720904 AMM720902:AMN720904 AWI720902:AWJ720904 BGE720902:BGF720904 BQA720902:BQB720904 BZW720902:BZX720904 CJS720902:CJT720904 CTO720902:CTP720904 DDK720902:DDL720904 DNG720902:DNH720904 DXC720902:DXD720904 EGY720902:EGZ720904 EQU720902:EQV720904 FAQ720902:FAR720904 FKM720902:FKN720904 FUI720902:FUJ720904 GEE720902:GEF720904 GOA720902:GOB720904 GXW720902:GXX720904 HHS720902:HHT720904 HRO720902:HRP720904 IBK720902:IBL720904 ILG720902:ILH720904 IVC720902:IVD720904 JEY720902:JEZ720904 JOU720902:JOV720904 JYQ720902:JYR720904 KIM720902:KIN720904 KSI720902:KSJ720904 LCE720902:LCF720904 LMA720902:LMB720904 LVW720902:LVX720904 MFS720902:MFT720904 MPO720902:MPP720904 MZK720902:MZL720904 NJG720902:NJH720904 NTC720902:NTD720904 OCY720902:OCZ720904 OMU720902:OMV720904 OWQ720902:OWR720904 PGM720902:PGN720904 PQI720902:PQJ720904 QAE720902:QAF720904 QKA720902:QKB720904 QTW720902:QTX720904 RDS720902:RDT720904 RNO720902:RNP720904 RXK720902:RXL720904 SHG720902:SHH720904 SRC720902:SRD720904 TAY720902:TAZ720904 TKU720902:TKV720904 TUQ720902:TUR720904 UEM720902:UEN720904 UOI720902:UOJ720904 UYE720902:UYF720904 VIA720902:VIB720904 VRW720902:VRX720904 WBS720902:WBT720904 WLO720902:WLP720904 WVK720902:WVL720904 C786438:D786440 IY786438:IZ786440 SU786438:SV786440 ACQ786438:ACR786440 AMM786438:AMN786440 AWI786438:AWJ786440 BGE786438:BGF786440 BQA786438:BQB786440 BZW786438:BZX786440 CJS786438:CJT786440 CTO786438:CTP786440 DDK786438:DDL786440 DNG786438:DNH786440 DXC786438:DXD786440 EGY786438:EGZ786440 EQU786438:EQV786440 FAQ786438:FAR786440 FKM786438:FKN786440 FUI786438:FUJ786440 GEE786438:GEF786440 GOA786438:GOB786440 GXW786438:GXX786440 HHS786438:HHT786440 HRO786438:HRP786440 IBK786438:IBL786440 ILG786438:ILH786440 IVC786438:IVD786440 JEY786438:JEZ786440 JOU786438:JOV786440 JYQ786438:JYR786440 KIM786438:KIN786440 KSI786438:KSJ786440 LCE786438:LCF786440 LMA786438:LMB786440 LVW786438:LVX786440 MFS786438:MFT786440 MPO786438:MPP786440 MZK786438:MZL786440 NJG786438:NJH786440 NTC786438:NTD786440 OCY786438:OCZ786440 OMU786438:OMV786440 OWQ786438:OWR786440 PGM786438:PGN786440 PQI786438:PQJ786440 QAE786438:QAF786440 QKA786438:QKB786440 QTW786438:QTX786440 RDS786438:RDT786440 RNO786438:RNP786440 RXK786438:RXL786440 SHG786438:SHH786440 SRC786438:SRD786440 TAY786438:TAZ786440 TKU786438:TKV786440 TUQ786438:TUR786440 UEM786438:UEN786440 UOI786438:UOJ786440 UYE786438:UYF786440 VIA786438:VIB786440 VRW786438:VRX786440 WBS786438:WBT786440 WLO786438:WLP786440 WVK786438:WVL786440 C851974:D851976 IY851974:IZ851976 SU851974:SV851976 ACQ851974:ACR851976 AMM851974:AMN851976 AWI851974:AWJ851976 BGE851974:BGF851976 BQA851974:BQB851976 BZW851974:BZX851976 CJS851974:CJT851976 CTO851974:CTP851976 DDK851974:DDL851976 DNG851974:DNH851976 DXC851974:DXD851976 EGY851974:EGZ851976 EQU851974:EQV851976 FAQ851974:FAR851976 FKM851974:FKN851976 FUI851974:FUJ851976 GEE851974:GEF851976 GOA851974:GOB851976 GXW851974:GXX851976 HHS851974:HHT851976 HRO851974:HRP851976 IBK851974:IBL851976 ILG851974:ILH851976 IVC851974:IVD851976 JEY851974:JEZ851976 JOU851974:JOV851976 JYQ851974:JYR851976 KIM851974:KIN851976 KSI851974:KSJ851976 LCE851974:LCF851976 LMA851974:LMB851976 LVW851974:LVX851976 MFS851974:MFT851976 MPO851974:MPP851976 MZK851974:MZL851976 NJG851974:NJH851976 NTC851974:NTD851976 OCY851974:OCZ851976 OMU851974:OMV851976 OWQ851974:OWR851976 PGM851974:PGN851976 PQI851974:PQJ851976 QAE851974:QAF851976 QKA851974:QKB851976 QTW851974:QTX851976 RDS851974:RDT851976 RNO851974:RNP851976 RXK851974:RXL851976 SHG851974:SHH851976 SRC851974:SRD851976 TAY851974:TAZ851976 TKU851974:TKV851976 TUQ851974:TUR851976 UEM851974:UEN851976 UOI851974:UOJ851976 UYE851974:UYF851976 VIA851974:VIB851976 VRW851974:VRX851976 WBS851974:WBT851976 WLO851974:WLP851976 WVK851974:WVL851976 C917510:D917512 IY917510:IZ917512 SU917510:SV917512 ACQ917510:ACR917512 AMM917510:AMN917512 AWI917510:AWJ917512 BGE917510:BGF917512 BQA917510:BQB917512 BZW917510:BZX917512 CJS917510:CJT917512 CTO917510:CTP917512 DDK917510:DDL917512 DNG917510:DNH917512 DXC917510:DXD917512 EGY917510:EGZ917512 EQU917510:EQV917512 FAQ917510:FAR917512 FKM917510:FKN917512 FUI917510:FUJ917512 GEE917510:GEF917512 GOA917510:GOB917512 GXW917510:GXX917512 HHS917510:HHT917512 HRO917510:HRP917512 IBK917510:IBL917512 ILG917510:ILH917512 IVC917510:IVD917512 JEY917510:JEZ917512 JOU917510:JOV917512 JYQ917510:JYR917512 KIM917510:KIN917512 KSI917510:KSJ917512 LCE917510:LCF917512 LMA917510:LMB917512 LVW917510:LVX917512 MFS917510:MFT917512 MPO917510:MPP917512 MZK917510:MZL917512 NJG917510:NJH917512 NTC917510:NTD917512 OCY917510:OCZ917512 OMU917510:OMV917512 OWQ917510:OWR917512 PGM917510:PGN917512 PQI917510:PQJ917512 QAE917510:QAF917512 QKA917510:QKB917512 QTW917510:QTX917512 RDS917510:RDT917512 RNO917510:RNP917512 RXK917510:RXL917512 SHG917510:SHH917512 SRC917510:SRD917512 TAY917510:TAZ917512 TKU917510:TKV917512 TUQ917510:TUR917512 UEM917510:UEN917512 UOI917510:UOJ917512 UYE917510:UYF917512 VIA917510:VIB917512 VRW917510:VRX917512 WBS917510:WBT917512 WLO917510:WLP917512 WVK917510:WVL917512 C983046:D983048 IY983046:IZ983048 SU983046:SV983048 ACQ983046:ACR983048 AMM983046:AMN983048 AWI983046:AWJ983048 BGE983046:BGF983048 BQA983046:BQB983048 BZW983046:BZX983048 CJS983046:CJT983048 CTO983046:CTP983048 DDK983046:DDL983048 DNG983046:DNH983048 DXC983046:DXD983048 EGY983046:EGZ983048 EQU983046:EQV983048 FAQ983046:FAR983048 FKM983046:FKN983048 FUI983046:FUJ983048 GEE983046:GEF983048 GOA983046:GOB983048 GXW983046:GXX983048 HHS983046:HHT983048 HRO983046:HRP983048 IBK983046:IBL983048 ILG983046:ILH983048 IVC983046:IVD983048 JEY983046:JEZ983048 JOU983046:JOV983048 JYQ983046:JYR983048 KIM983046:KIN983048 KSI983046:KSJ983048 LCE983046:LCF983048 LMA983046:LMB983048 LVW983046:LVX983048 MFS983046:MFT983048 MPO983046:MPP983048 MZK983046:MZL983048 NJG983046:NJH983048 NTC983046:NTD983048 OCY983046:OCZ983048 OMU983046:OMV983048 OWQ983046:OWR983048 PGM983046:PGN983048 PQI983046:PQJ983048 QAE983046:QAF983048 QKA983046:QKB983048 QTW983046:QTX983048 RDS983046:RDT983048 RNO983046:RNP983048 RXK983046:RXL983048 SHG983046:SHH983048 SRC983046:SRD983048 TAY983046:TAZ983048 TKU983046:TKV983048 TUQ983046:TUR983048 UEM983046:UEN983048 UOI983046:UOJ983048 UYE983046:UYF983048 VIA983046:VIB983048 VRW983046:VRX983048 WBS983046:WBT983048 WLO983046:WLP983048 WVK983046:WVL983048">
      <formula1>-9.99999999999999E+23</formula1>
      <formula2>9.99999999999999E+23</formula2>
    </dataValidation>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2014-11-10T09:08:50Z</dcterms:modified>
</cp:coreProperties>
</file>