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300" windowHeight="12645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comments3.xml><?xml version="1.0" encoding="utf-8"?>
<comments xmlns="http://schemas.openxmlformats.org/spreadsheetml/2006/main">
  <authors>
    <author>Лучкина Татьяна Игоревна</author>
  </authors>
  <commentList>
    <comment ref="CB8" authorId="0">
      <text>
        <r>
          <rPr>
            <b/>
            <sz val="9"/>
            <rFont val="Tahoma"/>
            <family val="0"/>
          </rPr>
          <t>Лучкина Татьяна Игоревна:</t>
        </r>
        <r>
          <rPr>
            <sz val="9"/>
            <rFont val="Tahoma"/>
            <family val="0"/>
          </rPr>
          <t xml:space="preserve">
взять факт 2017</t>
        </r>
      </text>
    </comment>
  </commentList>
</comments>
</file>

<file path=xl/sharedStrings.xml><?xml version="1.0" encoding="utf-8"?>
<sst xmlns="http://schemas.openxmlformats.org/spreadsheetml/2006/main" count="810" uniqueCount="431">
  <si>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</si>
  <si>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</si>
  <si>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</si>
  <si>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</si>
  <si>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</si>
  <si>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</si>
  <si>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</si>
  <si>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</si>
  <si>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</si>
  <si>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</si>
  <si>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</si>
  <si>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</si>
  <si>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</si>
  <si>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</si>
  <si>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</si>
  <si>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</si>
  <si>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</si>
  <si>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</si>
  <si>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</si>
  <si>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</si>
  <si>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</si>
  <si>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</si>
  <si>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</si>
  <si>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</si>
  <si>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</si>
  <si>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</si>
  <si>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</si>
  <si>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</si>
  <si>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</si>
  <si>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</si>
  <si>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</si>
  <si>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</si>
  <si>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</si>
  <si>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</si>
  <si>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</si>
  <si>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</si>
  <si>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</si>
  <si>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</si>
  <si>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</si>
  <si>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</si>
  <si>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</si>
  <si>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</si>
  <si>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</si>
  <si>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</si>
  <si>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</si>
  <si>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</si>
  <si>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</si>
  <si>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</si>
  <si>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</si>
  <si>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</si>
  <si>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</si>
  <si>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</si>
  <si>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</si>
  <si>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</si>
  <si>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</si>
  <si>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</si>
  <si>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</si>
  <si>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</si>
  <si>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</si>
  <si>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</si>
  <si>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</si>
  <si>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</si>
  <si>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</si>
  <si>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</si>
  <si>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</si>
  <si>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</si>
  <si>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</si>
  <si>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</si>
  <si>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</si>
  <si>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</si>
  <si>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</si>
  <si>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</si>
  <si>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</si>
  <si>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</si>
  <si>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</si>
  <si>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</si>
  <si>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</si>
  <si>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</si>
  <si>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</si>
  <si>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</si>
  <si>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</si>
  <si>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</si>
  <si>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</si>
  <si>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</si>
  <si>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</si>
  <si>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</si>
  <si>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</si>
  <si>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</si>
  <si>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</si>
  <si>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</si>
  <si>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</si>
  <si>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</si>
  <si>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</si>
  <si>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</si>
  <si>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</si>
  <si>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</si>
  <si>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</si>
  <si>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</si>
  <si>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</si>
  <si>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</si>
  <si>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</si>
  <si>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</si>
  <si>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</si>
  <si>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</si>
  <si>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</si>
  <si>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</si>
  <si>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</si>
  <si>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</si>
  <si>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</si>
  <si>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</si>
  <si>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</si>
  <si>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</si>
  <si>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</si>
  <si>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</si>
  <si>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</si>
  <si>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</si>
  <si>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</si>
  <si>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</si>
  <si>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</si>
  <si>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</si>
  <si>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</si>
  <si>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</si>
  <si>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</si>
  <si>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</si>
  <si>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</si>
  <si>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</si>
  <si>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</si>
  <si>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</si>
  <si>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</si>
  <si>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</si>
  <si>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</si>
  <si>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</si>
  <si>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</si>
  <si>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</si>
  <si>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</si>
  <si>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</si>
  <si>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</si>
  <si>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</si>
  <si>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</si>
  <si>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</si>
  <si>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</si>
  <si>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</si>
  <si>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</si>
  <si>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</si>
  <si>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</si>
  <si>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</si>
  <si>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</si>
  <si>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</si>
  <si>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</si>
  <si>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</si>
  <si>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</si>
  <si>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</si>
  <si>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</si>
  <si>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</si>
  <si>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</si>
  <si>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</si>
  <si>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</si>
  <si>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</si>
  <si>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</si>
  <si>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</si>
  <si>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</si>
  <si>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</si>
  <si>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</si>
  <si>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</si>
  <si>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</si>
  <si>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</si>
  <si>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</si>
  <si>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</si>
  <si>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</si>
  <si>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</si>
  <si>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</si>
  <si>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</si>
  <si>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</si>
  <si>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</si>
  <si>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</si>
  <si>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</si>
  <si>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</si>
  <si>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</si>
  <si>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</si>
  <si>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</si>
  <si>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</si>
  <si>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</si>
  <si>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</si>
  <si>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</si>
  <si>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</si>
  <si>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</si>
  <si>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</si>
  <si>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</si>
  <si>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</si>
  <si>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</si>
  <si>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</si>
  <si>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</si>
  <si>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</si>
  <si>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</si>
  <si>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</si>
  <si>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</si>
  <si>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</si>
  <si>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</si>
  <si>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</si>
  <si>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</si>
  <si>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</si>
  <si>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</si>
  <si>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</si>
  <si>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</si>
  <si>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</si>
  <si>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</si>
  <si>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</si>
  <si>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</si>
  <si>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</si>
  <si>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</si>
  <si>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</si>
  <si>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</si>
  <si>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</si>
  <si>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</si>
  <si>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</si>
  <si>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</si>
  <si>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</si>
  <si>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</si>
  <si>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</si>
  <si>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</si>
  <si>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</si>
  <si>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</si>
  <si>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</si>
  <si>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</si>
  <si>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</si>
  <si>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</si>
  <si>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</si>
  <si>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</si>
  <si>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</si>
  <si>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</si>
  <si>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</si>
  <si>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</si>
  <si>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</si>
  <si>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</si>
  <si>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</si>
  <si>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</si>
  <si>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</si>
  <si>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</si>
  <si>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</si>
  <si>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</si>
  <si>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</si>
  <si>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</si>
  <si>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</si>
  <si>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</si>
  <si>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</si>
  <si>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</si>
  <si>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</si>
  <si>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</si>
  <si>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</si>
  <si>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</si>
  <si>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</si>
  <si>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</si>
  <si>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</si>
  <si>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</si>
  <si>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</si>
  <si>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</si>
  <si>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</si>
  <si>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</si>
  <si>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</si>
  <si>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</si>
  <si>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</si>
  <si>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</si>
  <si>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</si>
  <si>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</si>
  <si>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</si>
  <si>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</si>
  <si>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</si>
  <si>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</si>
  <si>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</si>
  <si>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</si>
  <si>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</si>
  <si>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</si>
  <si>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</si>
  <si>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</si>
  <si>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</si>
  <si>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</si>
  <si>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</si>
  <si>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</si>
  <si>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</si>
  <si>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</si>
  <si>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</si>
  <si>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</si>
  <si>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</si>
  <si>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</si>
  <si>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</si>
  <si>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</si>
  <si>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</si>
  <si>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</si>
  <si>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</si>
  <si>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</si>
  <si>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</si>
  <si>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</si>
  <si>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</si>
  <si>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</si>
  <si>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</si>
  <si>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</si>
  <si>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</si>
  <si>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</si>
  <si>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</si>
  <si>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</si>
  <si>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</si>
  <si>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</si>
  <si>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</si>
  <si>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</si>
  <si>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</si>
  <si>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</si>
  <si>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</si>
  <si>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</si>
  <si>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</si>
  <si>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</si>
  <si>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</si>
  <si>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</si>
  <si>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</si>
  <si>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</si>
  <si>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</si>
  <si>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</si>
  <si>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</si>
  <si>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</si>
  <si>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</si>
  <si>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</si>
  <si>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</si>
  <si>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</si>
  <si>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</si>
  <si>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</si>
  <si>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</si>
  <si>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</si>
  <si>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</si>
  <si>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</si>
  <si>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</si>
  <si>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</si>
  <si>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</si>
  <si>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</si>
  <si>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</si>
  <si>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</si>
  <si>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</si>
  <si>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</si>
  <si>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</si>
  <si>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</si>
  <si>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</si>
  <si>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</si>
  <si>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</si>
  <si>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</si>
  <si>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</si>
  <si>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</si>
  <si>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</si>
  <si>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</si>
  <si>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</si>
  <si>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</si>
  <si>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</si>
  <si>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</si>
  <si>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</si>
  <si>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</si>
  <si>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</si>
  <si>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</si>
  <si>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</si>
  <si>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</si>
  <si>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</si>
  <si>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</si>
  <si>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</si>
  <si>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</si>
  <si>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</si>
  <si>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</si>
  <si>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</si>
  <si>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</si>
  <si>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</si>
  <si>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</si>
  <si>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</si>
  <si>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</si>
  <si>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</si>
  <si>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</si>
  <si>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</si>
  <si>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</si>
  <si>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</si>
  <si>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</si>
  <si>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</si>
  <si>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</si>
  <si>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</si>
  <si>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</si>
  <si>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</si>
  <si>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</si>
  <si>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</si>
  <si>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</si>
  <si>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</si>
  <si>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</si>
  <si>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</si>
  <si>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</si>
  <si>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</si>
  <si>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</si>
  <si>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</si>
  <si>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</si>
  <si>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</si>
  <si>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</si>
  <si>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</si>
  <si>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</si>
  <si>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</si>
  <si>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</si>
  <si>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</si>
  <si>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</si>
  <si>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</si>
  <si>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</si>
  <si>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</si>
  <si>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</si>
  <si>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</si>
  <si>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</si>
  <si>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</si>
  <si>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</si>
  <si>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</si>
  <si>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</si>
  <si>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</si>
  <si>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</si>
  <si>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</si>
  <si>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АО "Салехардэнерго"</t>
  </si>
  <si>
    <t>Акционерное общество "Салехардэнерго"</t>
  </si>
  <si>
    <t>629007 , г.Салехард, ул.Свердлова,д.39</t>
  </si>
  <si>
    <t xml:space="preserve"> Стратий Юрий Федорович</t>
  </si>
  <si>
    <t>8901030855</t>
  </si>
  <si>
    <t>890101001</t>
  </si>
  <si>
    <t>secret@slenergo.ru</t>
  </si>
  <si>
    <t>(34922) 5-45-03</t>
  </si>
  <si>
    <t>(34922) 5-44-35</t>
  </si>
  <si>
    <t>План 2018 год</t>
  </si>
  <si>
    <t>План 2019 год</t>
  </si>
  <si>
    <t xml:space="preserve">1-е </t>
  </si>
  <si>
    <t>утверждено 08.12.16года, срок действия 2017г.-2019г.</t>
  </si>
  <si>
    <t xml:space="preserve">об установлении тарифов на электрическую энергию, поставляемую АО "Салехардэнерго" потребителям п. Пельвож </t>
  </si>
  <si>
    <t xml:space="preserve"> на 2018 год</t>
  </si>
  <si>
    <t>Факт 2016 год</t>
  </si>
  <si>
    <t>Утверждено на 2017 год</t>
  </si>
  <si>
    <t>План на 2018 год</t>
  </si>
  <si>
    <t>утверждено 09.09.13года, срок действия 2014г.-2016г.</t>
  </si>
  <si>
    <t>утверждено 09.19.13года, срок действия 2014г.-2016г.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</si>
</sst>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%"/>
    <numFmt numFmtId="180" formatCode="#,##0.0000"/>
    <numFmt numFmtId="181" formatCode="#,##0.00000"/>
    <numFmt numFmtId="182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176" fontId="3" fillId="25" borderId="0" xfId="0" applyNumberFormat="1" applyFont="1" applyFill="1" applyAlignment="1">
      <alignment horizontal="center" vertical="top"/>
    </xf>
    <xf numFmtId="176" fontId="3" fillId="25" borderId="12" xfId="0" applyNumberFormat="1" applyFont="1" applyFill="1" applyBorder="1" applyAlignment="1">
      <alignment vertical="top"/>
    </xf>
    <xf numFmtId="176" fontId="3" fillId="25" borderId="0" xfId="0" applyNumberFormat="1" applyFont="1" applyFill="1" applyBorder="1" applyAlignment="1">
      <alignment vertical="top"/>
    </xf>
    <xf numFmtId="176" fontId="3" fillId="25" borderId="13" xfId="0" applyNumberFormat="1" applyFont="1" applyFill="1" applyBorder="1" applyAlignment="1">
      <alignment vertical="top"/>
    </xf>
    <xf numFmtId="0" fontId="7" fillId="25" borderId="0" xfId="0" applyFont="1" applyFill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25" borderId="0" xfId="0" applyFont="1" applyFill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176" fontId="3" fillId="25" borderId="14" xfId="0" applyNumberFormat="1" applyFont="1" applyFill="1" applyBorder="1" applyAlignment="1">
      <alignment horizontal="right" vertical="top"/>
    </xf>
    <xf numFmtId="176" fontId="3" fillId="25" borderId="19" xfId="0" applyNumberFormat="1" applyFont="1" applyFill="1" applyBorder="1" applyAlignment="1">
      <alignment horizontal="right" vertical="top"/>
    </xf>
    <xf numFmtId="176" fontId="3" fillId="25" borderId="15" xfId="0" applyNumberFormat="1" applyFont="1" applyFill="1" applyBorder="1" applyAlignment="1">
      <alignment horizontal="right" vertical="top"/>
    </xf>
    <xf numFmtId="176" fontId="3" fillId="25" borderId="12" xfId="0" applyNumberFormat="1" applyFont="1" applyFill="1" applyBorder="1" applyAlignment="1">
      <alignment horizontal="right" vertical="top"/>
    </xf>
    <xf numFmtId="176" fontId="3" fillId="25" borderId="0" xfId="0" applyNumberFormat="1" applyFont="1" applyFill="1" applyBorder="1" applyAlignment="1">
      <alignment horizontal="right" vertical="top"/>
    </xf>
    <xf numFmtId="176" fontId="3" fillId="25" borderId="13" xfId="0" applyNumberFormat="1" applyFont="1" applyFill="1" applyBorder="1" applyAlignment="1">
      <alignment horizontal="right" vertical="top"/>
    </xf>
    <xf numFmtId="0" fontId="3" fillId="25" borderId="19" xfId="0" applyFont="1" applyFill="1" applyBorder="1" applyAlignment="1">
      <alignment horizontal="left" vertical="top"/>
    </xf>
    <xf numFmtId="0" fontId="3" fillId="25" borderId="19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 vertical="top"/>
    </xf>
    <xf numFmtId="10" fontId="3" fillId="25" borderId="12" xfId="0" applyNumberFormat="1" applyFont="1" applyFill="1" applyBorder="1" applyAlignment="1">
      <alignment horizontal="right" vertical="top"/>
    </xf>
    <xf numFmtId="10" fontId="3" fillId="25" borderId="0" xfId="0" applyNumberFormat="1" applyFont="1" applyFill="1" applyBorder="1" applyAlignment="1">
      <alignment horizontal="right" vertical="top"/>
    </xf>
    <xf numFmtId="10" fontId="3" fillId="25" borderId="13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/>
    </xf>
    <xf numFmtId="176" fontId="3" fillId="25" borderId="12" xfId="0" applyNumberFormat="1" applyFont="1" applyFill="1" applyBorder="1" applyAlignment="1">
      <alignment horizontal="left" vertical="top"/>
    </xf>
    <xf numFmtId="176" fontId="3" fillId="25" borderId="0" xfId="0" applyNumberFormat="1" applyFont="1" applyFill="1" applyBorder="1" applyAlignment="1">
      <alignment horizontal="left" vertical="top"/>
    </xf>
    <xf numFmtId="176" fontId="3" fillId="25" borderId="13" xfId="0" applyNumberFormat="1" applyFont="1" applyFill="1" applyBorder="1" applyAlignment="1">
      <alignment horizontal="left" vertical="top"/>
    </xf>
    <xf numFmtId="176" fontId="3" fillId="25" borderId="0" xfId="0" applyNumberFormat="1" applyFont="1" applyFill="1" applyBorder="1" applyAlignment="1">
      <alignment horizontal="center" vertical="top" wrapText="1"/>
    </xf>
    <xf numFmtId="176" fontId="3" fillId="25" borderId="12" xfId="0" applyNumberFormat="1" applyFont="1" applyFill="1" applyBorder="1" applyAlignment="1">
      <alignment horizontal="center" vertical="top" wrapText="1"/>
    </xf>
    <xf numFmtId="176" fontId="3" fillId="25" borderId="13" xfId="0" applyNumberFormat="1" applyFont="1" applyFill="1" applyBorder="1" applyAlignment="1">
      <alignment horizontal="center" vertical="top" wrapText="1"/>
    </xf>
    <xf numFmtId="0" fontId="10" fillId="25" borderId="0" xfId="0" applyFont="1" applyFill="1" applyBorder="1" applyAlignment="1">
      <alignment horizontal="left" vertical="top"/>
    </xf>
    <xf numFmtId="182" fontId="3" fillId="25" borderId="0" xfId="0" applyNumberFormat="1" applyFont="1" applyFill="1" applyBorder="1" applyAlignment="1">
      <alignment horizontal="right" vertical="top"/>
    </xf>
    <xf numFmtId="0" fontId="3" fillId="25" borderId="20" xfId="0" applyFont="1" applyFill="1" applyBorder="1" applyAlignment="1">
      <alignment horizontal="left" vertical="top"/>
    </xf>
    <xf numFmtId="0" fontId="3" fillId="25" borderId="20" xfId="0" applyFont="1" applyFill="1" applyBorder="1" applyAlignment="1">
      <alignment horizontal="center" vertical="top"/>
    </xf>
    <xf numFmtId="176" fontId="3" fillId="25" borderId="21" xfId="0" applyNumberFormat="1" applyFont="1" applyFill="1" applyBorder="1" applyAlignment="1">
      <alignment horizontal="right" vertical="top"/>
    </xf>
    <xf numFmtId="176" fontId="3" fillId="25" borderId="20" xfId="0" applyNumberFormat="1" applyFont="1" applyFill="1" applyBorder="1" applyAlignment="1">
      <alignment horizontal="right" vertical="top"/>
    </xf>
    <xf numFmtId="176" fontId="3" fillId="25" borderId="22" xfId="0" applyNumberFormat="1" applyFont="1" applyFill="1" applyBorder="1" applyAlignment="1">
      <alignment horizontal="right" vertical="top"/>
    </xf>
    <xf numFmtId="0" fontId="46" fillId="25" borderId="0" xfId="0" applyFont="1" applyFill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176" fontId="3" fillId="25" borderId="12" xfId="0" applyNumberFormat="1" applyFont="1" applyFill="1" applyBorder="1" applyAlignment="1">
      <alignment horizontal="center" vertical="center" wrapText="1"/>
    </xf>
    <xf numFmtId="176" fontId="3" fillId="25" borderId="0" xfId="0" applyNumberFormat="1" applyFont="1" applyFill="1" applyBorder="1" applyAlignment="1">
      <alignment horizontal="center" vertical="center" wrapText="1"/>
    </xf>
    <xf numFmtId="176" fontId="3" fillId="25" borderId="13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176" fontId="3" fillId="25" borderId="12" xfId="0" applyNumberFormat="1" applyFont="1" applyFill="1" applyBorder="1" applyAlignment="1">
      <alignment horizontal="center" vertical="top"/>
    </xf>
    <xf numFmtId="176" fontId="3" fillId="25" borderId="0" xfId="0" applyNumberFormat="1" applyFont="1" applyFill="1" applyBorder="1" applyAlignment="1">
      <alignment horizontal="center" vertical="top"/>
    </xf>
    <xf numFmtId="176" fontId="3" fillId="25" borderId="13" xfId="0" applyNumberFormat="1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25" borderId="14" xfId="0" applyFont="1" applyFill="1" applyBorder="1" applyAlignment="1">
      <alignment horizontal="center" vertical="top"/>
    </xf>
    <xf numFmtId="0" fontId="3" fillId="25" borderId="15" xfId="0" applyFont="1" applyFill="1" applyBorder="1" applyAlignment="1">
      <alignment horizontal="center" vertical="top"/>
    </xf>
    <xf numFmtId="10" fontId="3" fillId="25" borderId="12" xfId="57" applyNumberFormat="1" applyFont="1" applyFill="1" applyBorder="1" applyAlignment="1">
      <alignment horizontal="center" vertical="top"/>
    </xf>
    <xf numFmtId="10" fontId="3" fillId="25" borderId="0" xfId="57" applyNumberFormat="1" applyFont="1" applyFill="1" applyBorder="1" applyAlignment="1">
      <alignment horizontal="center" vertical="top"/>
    </xf>
    <xf numFmtId="10" fontId="3" fillId="25" borderId="13" xfId="57" applyNumberFormat="1" applyFont="1" applyFill="1" applyBorder="1" applyAlignment="1">
      <alignment horizontal="center" vertical="top"/>
    </xf>
    <xf numFmtId="176" fontId="3" fillId="25" borderId="17" xfId="0" applyNumberFormat="1" applyFont="1" applyFill="1" applyBorder="1" applyAlignment="1">
      <alignment horizontal="center" vertical="center" wrapText="1"/>
    </xf>
    <xf numFmtId="176" fontId="3" fillId="25" borderId="18" xfId="0" applyNumberFormat="1" applyFont="1" applyFill="1" applyBorder="1" applyAlignment="1">
      <alignment horizontal="center" vertical="center" wrapText="1"/>
    </xf>
    <xf numFmtId="176" fontId="3" fillId="25" borderId="16" xfId="0" applyNumberFormat="1" applyFont="1" applyFill="1" applyBorder="1" applyAlignment="1">
      <alignment horizontal="center" vertical="center" wrapText="1"/>
    </xf>
    <xf numFmtId="176" fontId="3" fillId="25" borderId="16" xfId="0" applyNumberFormat="1" applyFont="1" applyFill="1" applyBorder="1" applyAlignment="1">
      <alignment horizontal="center" vertical="top" wrapText="1"/>
    </xf>
    <xf numFmtId="176" fontId="3" fillId="25" borderId="17" xfId="0" applyNumberFormat="1" applyFont="1" applyFill="1" applyBorder="1" applyAlignment="1">
      <alignment horizontal="center" vertical="top" wrapText="1"/>
    </xf>
    <xf numFmtId="176" fontId="3" fillId="25" borderId="18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vertical="top"/>
    </xf>
    <xf numFmtId="0" fontId="3" fillId="25" borderId="17" xfId="0" applyFont="1" applyFill="1" applyBorder="1" applyAlignment="1">
      <alignment horizontal="left" vertical="top"/>
    </xf>
    <xf numFmtId="176" fontId="3" fillId="25" borderId="18" xfId="0" applyNumberFormat="1" applyFont="1" applyFill="1" applyBorder="1" applyAlignment="1">
      <alignment horizontal="center" vertical="top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center" vertical="top"/>
    </xf>
    <xf numFmtId="0" fontId="3" fillId="25" borderId="18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right" vertical="top"/>
    </xf>
    <xf numFmtId="0" fontId="3" fillId="25" borderId="13" xfId="0" applyFont="1" applyFill="1" applyBorder="1" applyAlignment="1">
      <alignment horizontal="right" vertical="top"/>
    </xf>
    <xf numFmtId="0" fontId="3" fillId="25" borderId="14" xfId="0" applyFont="1" applyFill="1" applyBorder="1" applyAlignment="1">
      <alignment horizontal="right" vertical="top"/>
    </xf>
    <xf numFmtId="0" fontId="3" fillId="25" borderId="19" xfId="0" applyFont="1" applyFill="1" applyBorder="1" applyAlignment="1">
      <alignment horizontal="right" vertical="top"/>
    </xf>
    <xf numFmtId="0" fontId="3" fillId="25" borderId="15" xfId="0" applyFont="1" applyFill="1" applyBorder="1" applyAlignment="1">
      <alignment horizontal="right" vertical="top"/>
    </xf>
    <xf numFmtId="14" fontId="3" fillId="25" borderId="0" xfId="0" applyNumberFormat="1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right" vertical="top"/>
    </xf>
    <xf numFmtId="0" fontId="3" fillId="25" borderId="17" xfId="0" applyFont="1" applyFill="1" applyBorder="1" applyAlignment="1">
      <alignment horizontal="right" vertical="top"/>
    </xf>
    <xf numFmtId="0" fontId="3" fillId="25" borderId="18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@slenerg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zoomScalePageLayoutView="0" workbookViewId="0" topLeftCell="A1">
      <selection activeCell="A14" sqref="A1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6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410</v>
      </c>
    </row>
    <row r="10" spans="1:123" s="4" customFormat="1" ht="18.75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pans="1:123" s="4" customFormat="1" ht="49.5" customHeight="1">
      <c r="A11" s="38" t="s">
        <v>424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3" s="4" customFormat="1" ht="18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</row>
    <row r="13" spans="1:123" s="4" customFormat="1" ht="18.75">
      <c r="A13" s="39" t="s">
        <v>425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63:80" s="5" customFormat="1" ht="10.5">
      <c r="BK14" s="36" t="s">
        <v>4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7" spans="19:105" ht="15.75">
      <c r="S17" s="35" t="s">
        <v>411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9:105" s="5" customFormat="1" ht="10.5">
      <c r="S18" s="36" t="s">
        <v>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9:105" ht="15.75"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</row>
  </sheetData>
  <sheetProtection/>
  <mergeCells count="8">
    <mergeCell ref="S17:DA17"/>
    <mergeCell ref="S18:DA18"/>
    <mergeCell ref="S19:DA19"/>
    <mergeCell ref="A10:DS10"/>
    <mergeCell ref="A11:DS11"/>
    <mergeCell ref="BK14:CB14"/>
    <mergeCell ref="A13:DS13"/>
    <mergeCell ref="A12:DS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0">
      <selection activeCell="Y36" sqref="Y3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6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6" spans="1:123" s="7" customFormat="1" ht="18.75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</row>
    <row r="10" spans="1:123" ht="15.75">
      <c r="A10" s="8" t="s">
        <v>10</v>
      </c>
      <c r="U10" s="41" t="s">
        <v>412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2" spans="1:123" ht="15.75">
      <c r="A12" s="8" t="s">
        <v>11</v>
      </c>
      <c r="Z12" s="41" t="s">
        <v>411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4" spans="1:123" ht="15.75">
      <c r="A14" s="8" t="s">
        <v>12</v>
      </c>
      <c r="R14" s="41" t="s">
        <v>413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6" spans="1:123" ht="15.75">
      <c r="A16" s="8" t="s">
        <v>13</v>
      </c>
      <c r="R16" s="41" t="s">
        <v>413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8" spans="1:123" ht="15.75">
      <c r="A18" s="8" t="s">
        <v>14</v>
      </c>
      <c r="F18" s="40" t="s">
        <v>415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20" spans="1:123" ht="15.75">
      <c r="A20" s="8" t="s">
        <v>15</v>
      </c>
      <c r="F20" s="40" t="s">
        <v>416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2" spans="1:123" ht="15.75">
      <c r="A22" s="8" t="s">
        <v>16</v>
      </c>
      <c r="T22" s="41" t="s">
        <v>414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4" spans="1:123" ht="15.75">
      <c r="A24" s="8" t="s">
        <v>17</v>
      </c>
      <c r="X24" s="42" t="s">
        <v>417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6" spans="1:123" ht="15.75">
      <c r="A26" s="8" t="s">
        <v>18</v>
      </c>
      <c r="T26" s="40" t="s">
        <v>418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8" spans="1:123" ht="15.75">
      <c r="A28" s="8" t="s">
        <v>19</v>
      </c>
      <c r="F28" s="40" t="s">
        <v>419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ecret@sl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L92"/>
  <sheetViews>
    <sheetView zoomScalePageLayoutView="0" workbookViewId="0" topLeftCell="A31">
      <selection activeCell="DX58" sqref="DX58"/>
    </sheetView>
  </sheetViews>
  <sheetFormatPr defaultColWidth="1.12109375" defaultRowHeight="12.75"/>
  <cols>
    <col min="1" max="131" width="1.12109375" style="33" customWidth="1"/>
    <col min="132" max="132" width="11.25390625" style="33" bestFit="1" customWidth="1"/>
    <col min="133" max="141" width="1.12109375" style="33" customWidth="1"/>
    <col min="142" max="142" width="11.25390625" style="33" bestFit="1" customWidth="1"/>
    <col min="143" max="16384" width="1.12109375" style="33" customWidth="1"/>
  </cols>
  <sheetData>
    <row r="1" spans="123:124" s="9" customFormat="1" ht="11.25">
      <c r="DS1" s="11" t="s">
        <v>20</v>
      </c>
      <c r="DT1" s="11"/>
    </row>
    <row r="2" spans="123:124" s="9" customFormat="1" ht="11.25">
      <c r="DS2" s="11" t="s">
        <v>7</v>
      </c>
      <c r="DT2" s="11"/>
    </row>
    <row r="3" spans="123:124" s="9" customFormat="1" ht="11.25">
      <c r="DS3" s="11" t="s">
        <v>8</v>
      </c>
      <c r="DT3" s="11"/>
    </row>
    <row r="4" ht="6.75" customHeight="1"/>
    <row r="5" spans="1:123" s="24" customFormat="1" ht="18.7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6" spans="1:123" ht="18.75">
      <c r="A6" s="44" t="s">
        <v>401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ht="5.25" customHeight="1"/>
    <row r="8" spans="1:123" ht="15.75">
      <c r="A8" s="45" t="s">
        <v>23</v>
      </c>
      <c r="B8" s="46"/>
      <c r="C8" s="46"/>
      <c r="D8" s="46"/>
      <c r="E8" s="46"/>
      <c r="F8" s="46"/>
      <c r="G8" s="46"/>
      <c r="H8" s="47"/>
      <c r="I8" s="45" t="s">
        <v>25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26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28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34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31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>
      <c r="A9" s="48" t="s">
        <v>24</v>
      </c>
      <c r="B9" s="49"/>
      <c r="C9" s="49"/>
      <c r="D9" s="49"/>
      <c r="E9" s="49"/>
      <c r="F9" s="49"/>
      <c r="G9" s="49"/>
      <c r="H9" s="50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 t="s">
        <v>27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48" t="s">
        <v>29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8" t="s">
        <v>35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8" t="s">
        <v>32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23" ht="15.75" customHeight="1">
      <c r="A10" s="51"/>
      <c r="B10" s="52"/>
      <c r="C10" s="52"/>
      <c r="D10" s="52"/>
      <c r="E10" s="52"/>
      <c r="F10" s="52"/>
      <c r="G10" s="52"/>
      <c r="H10" s="53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  <c r="AP10" s="51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1" t="s">
        <v>30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3"/>
      <c r="CB10" s="51" t="s">
        <v>127</v>
      </c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3"/>
      <c r="CX10" s="51" t="s">
        <v>33</v>
      </c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3"/>
    </row>
    <row r="11" spans="1:123" s="34" customFormat="1" ht="15.75">
      <c r="A11" s="61" t="s">
        <v>36</v>
      </c>
      <c r="B11" s="61"/>
      <c r="C11" s="61"/>
      <c r="D11" s="61"/>
      <c r="E11" s="61"/>
      <c r="F11" s="61"/>
      <c r="G11" s="61"/>
      <c r="H11" s="61"/>
      <c r="I11" s="60" t="s">
        <v>37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54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6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4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6"/>
    </row>
    <row r="12" spans="1:132" s="34" customFormat="1" ht="15.75">
      <c r="A12" s="62"/>
      <c r="B12" s="62"/>
      <c r="C12" s="62"/>
      <c r="D12" s="62"/>
      <c r="E12" s="62"/>
      <c r="F12" s="62"/>
      <c r="G12" s="62"/>
      <c r="H12" s="62"/>
      <c r="I12" s="63" t="s">
        <v>38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57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9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7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9"/>
      <c r="EB12" s="20"/>
    </row>
    <row r="13" spans="1:123" s="34" customFormat="1" ht="15.75">
      <c r="A13" s="62" t="s">
        <v>43</v>
      </c>
      <c r="B13" s="62"/>
      <c r="C13" s="62"/>
      <c r="D13" s="62"/>
      <c r="E13" s="62"/>
      <c r="F13" s="62"/>
      <c r="G13" s="62"/>
      <c r="H13" s="62"/>
      <c r="I13" s="63" t="s">
        <v>39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2" t="s">
        <v>44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57">
        <v>15221.793</v>
      </c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9"/>
      <c r="CB13" s="58">
        <v>18080.424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7">
        <v>64529.872</v>
      </c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1:123" s="34" customFormat="1" ht="15.75">
      <c r="A14" s="62" t="s">
        <v>45</v>
      </c>
      <c r="B14" s="62"/>
      <c r="C14" s="62"/>
      <c r="D14" s="62"/>
      <c r="E14" s="62"/>
      <c r="F14" s="62"/>
      <c r="G14" s="62"/>
      <c r="H14" s="62"/>
      <c r="I14" s="63" t="s">
        <v>40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2" t="s">
        <v>44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57">
        <v>-14273.552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8">
        <v>-16473.141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7">
        <v>14.67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42" s="34" customFormat="1" ht="15.75">
      <c r="A15" s="62" t="s">
        <v>46</v>
      </c>
      <c r="B15" s="62"/>
      <c r="C15" s="62"/>
      <c r="D15" s="62"/>
      <c r="E15" s="62"/>
      <c r="F15" s="62"/>
      <c r="G15" s="62"/>
      <c r="H15" s="62"/>
      <c r="I15" s="63" t="s">
        <v>41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2" t="s">
        <v>44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5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7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9"/>
      <c r="EL15" s="20"/>
    </row>
    <row r="16" spans="1:142" s="34" customFormat="1" ht="15.75">
      <c r="A16" s="62"/>
      <c r="B16" s="62"/>
      <c r="C16" s="62"/>
      <c r="D16" s="62"/>
      <c r="E16" s="62"/>
      <c r="F16" s="62"/>
      <c r="G16" s="62"/>
      <c r="H16" s="62"/>
      <c r="I16" s="63" t="s">
        <v>42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5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9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7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9"/>
      <c r="EL16" s="20"/>
    </row>
    <row r="17" spans="1:142" s="34" customFormat="1" ht="15.75">
      <c r="A17" s="62" t="s">
        <v>47</v>
      </c>
      <c r="B17" s="62"/>
      <c r="C17" s="62"/>
      <c r="D17" s="62"/>
      <c r="E17" s="62"/>
      <c r="F17" s="62"/>
      <c r="G17" s="62"/>
      <c r="H17" s="62"/>
      <c r="I17" s="63" t="s">
        <v>48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2" t="s">
        <v>44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7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9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7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9"/>
      <c r="EL17" s="20"/>
    </row>
    <row r="18" spans="1:123" s="34" customFormat="1" ht="15.75">
      <c r="A18" s="62" t="s">
        <v>49</v>
      </c>
      <c r="B18" s="62"/>
      <c r="C18" s="62"/>
      <c r="D18" s="62"/>
      <c r="E18" s="62"/>
      <c r="F18" s="62"/>
      <c r="G18" s="62"/>
      <c r="H18" s="62"/>
      <c r="I18" s="63" t="s">
        <v>50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57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9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7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9"/>
    </row>
    <row r="19" spans="1:123" s="34" customFormat="1" ht="15.75">
      <c r="A19" s="62"/>
      <c r="B19" s="62"/>
      <c r="C19" s="62"/>
      <c r="D19" s="62"/>
      <c r="E19" s="62"/>
      <c r="F19" s="62"/>
      <c r="G19" s="62"/>
      <c r="H19" s="62"/>
      <c r="I19" s="63" t="s">
        <v>51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57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9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7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s="34" customFormat="1" ht="15.75">
      <c r="A20" s="62" t="s">
        <v>52</v>
      </c>
      <c r="B20" s="62"/>
      <c r="C20" s="62"/>
      <c r="D20" s="62"/>
      <c r="E20" s="62"/>
      <c r="F20" s="62"/>
      <c r="G20" s="62"/>
      <c r="H20" s="62"/>
      <c r="I20" s="63" t="s">
        <v>53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2" t="s">
        <v>58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>
        <f>BF14/BF13</f>
        <v>-0.9377050390844233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6"/>
      <c r="CB20" s="65">
        <f>CB14/CB13</f>
        <v>-0.9111036887188044</v>
      </c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4">
        <f>CX14/CX13</f>
        <v>0.00022733657367242257</v>
      </c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6"/>
    </row>
    <row r="21" spans="1:123" s="34" customFormat="1" ht="15.75">
      <c r="A21" s="62"/>
      <c r="B21" s="62"/>
      <c r="C21" s="62"/>
      <c r="D21" s="62"/>
      <c r="E21" s="62"/>
      <c r="F21" s="62"/>
      <c r="G21" s="62"/>
      <c r="H21" s="62"/>
      <c r="I21" s="63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4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6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4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s="34" customFormat="1" ht="15.75">
      <c r="A22" s="62"/>
      <c r="B22" s="62"/>
      <c r="C22" s="62"/>
      <c r="D22" s="62"/>
      <c r="E22" s="62"/>
      <c r="F22" s="62"/>
      <c r="G22" s="62"/>
      <c r="H22" s="62"/>
      <c r="I22" s="63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4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6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4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s="34" customFormat="1" ht="15.75">
      <c r="A23" s="62"/>
      <c r="B23" s="62"/>
      <c r="C23" s="62"/>
      <c r="D23" s="62"/>
      <c r="E23" s="62"/>
      <c r="F23" s="62"/>
      <c r="G23" s="62"/>
      <c r="H23" s="62"/>
      <c r="I23" s="63" t="s">
        <v>56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4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6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4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6"/>
    </row>
    <row r="24" spans="1:123" s="34" customFormat="1" ht="15.75">
      <c r="A24" s="62"/>
      <c r="B24" s="62"/>
      <c r="C24" s="62"/>
      <c r="D24" s="62"/>
      <c r="E24" s="62"/>
      <c r="F24" s="62"/>
      <c r="G24" s="62"/>
      <c r="H24" s="62"/>
      <c r="I24" s="63" t="s">
        <v>57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4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6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4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6"/>
    </row>
    <row r="25" spans="1:123" s="34" customFormat="1" ht="15.75">
      <c r="A25" s="62" t="s">
        <v>59</v>
      </c>
      <c r="B25" s="62"/>
      <c r="C25" s="62"/>
      <c r="D25" s="62"/>
      <c r="E25" s="62"/>
      <c r="F25" s="62"/>
      <c r="G25" s="62"/>
      <c r="H25" s="62"/>
      <c r="I25" s="63" t="s">
        <v>60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57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9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7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9"/>
    </row>
    <row r="26" spans="1:123" s="34" customFormat="1" ht="15.75">
      <c r="A26" s="62"/>
      <c r="B26" s="62"/>
      <c r="C26" s="62"/>
      <c r="D26" s="62"/>
      <c r="E26" s="62"/>
      <c r="F26" s="62"/>
      <c r="G26" s="62"/>
      <c r="H26" s="62"/>
      <c r="I26" s="63" t="s">
        <v>38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57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9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7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9"/>
    </row>
    <row r="27" spans="1:123" s="34" customFormat="1" ht="15.75">
      <c r="A27" s="62" t="s">
        <v>61</v>
      </c>
      <c r="B27" s="62"/>
      <c r="C27" s="62"/>
      <c r="D27" s="62"/>
      <c r="E27" s="62"/>
      <c r="F27" s="62"/>
      <c r="G27" s="62"/>
      <c r="H27" s="62"/>
      <c r="I27" s="63" t="s">
        <v>145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2" t="s">
        <v>63</v>
      </c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57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9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7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9"/>
    </row>
    <row r="28" spans="1:123" s="34" customFormat="1" ht="15.75" customHeight="1">
      <c r="A28" s="62"/>
      <c r="B28" s="62"/>
      <c r="C28" s="62"/>
      <c r="D28" s="62"/>
      <c r="E28" s="62"/>
      <c r="F28" s="62"/>
      <c r="G28" s="62"/>
      <c r="H28" s="62"/>
      <c r="I28" s="67" t="s">
        <v>146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57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9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7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9"/>
    </row>
    <row r="29" spans="1:123" s="34" customFormat="1" ht="15.75">
      <c r="A29" s="62" t="s">
        <v>64</v>
      </c>
      <c r="B29" s="62"/>
      <c r="C29" s="62"/>
      <c r="D29" s="62"/>
      <c r="E29" s="62"/>
      <c r="F29" s="62"/>
      <c r="G29" s="62"/>
      <c r="H29" s="62"/>
      <c r="I29" s="63" t="s">
        <v>62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2" t="s">
        <v>84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57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9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7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9"/>
    </row>
    <row r="30" spans="1:123" s="34" customFormat="1" ht="15.75" customHeight="1">
      <c r="A30" s="62"/>
      <c r="B30" s="62"/>
      <c r="C30" s="62"/>
      <c r="D30" s="62"/>
      <c r="E30" s="62"/>
      <c r="F30" s="62"/>
      <c r="G30" s="62"/>
      <c r="H30" s="62"/>
      <c r="I30" s="67" t="s">
        <v>128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57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9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7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</row>
    <row r="31" spans="1:123" s="34" customFormat="1" ht="15.75" customHeight="1">
      <c r="A31" s="62" t="s">
        <v>65</v>
      </c>
      <c r="B31" s="62"/>
      <c r="C31" s="62"/>
      <c r="D31" s="62"/>
      <c r="E31" s="62"/>
      <c r="F31" s="62"/>
      <c r="G31" s="62"/>
      <c r="H31" s="62"/>
      <c r="I31" s="67" t="s">
        <v>129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2" t="s">
        <v>63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57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9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7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9"/>
    </row>
    <row r="32" spans="1:123" s="34" customFormat="1" ht="15.75">
      <c r="A32" s="62" t="s">
        <v>66</v>
      </c>
      <c r="B32" s="62"/>
      <c r="C32" s="62"/>
      <c r="D32" s="62"/>
      <c r="E32" s="62"/>
      <c r="F32" s="62"/>
      <c r="G32" s="62"/>
      <c r="H32" s="62"/>
      <c r="I32" s="63" t="s">
        <v>67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2" t="s">
        <v>68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57">
        <v>153.313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9"/>
      <c r="CB32" s="58">
        <v>259.868</v>
      </c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7">
        <v>318.98</v>
      </c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9"/>
    </row>
    <row r="33" spans="1:123" s="34" customFormat="1" ht="15.75" customHeight="1">
      <c r="A33" s="62"/>
      <c r="B33" s="62"/>
      <c r="C33" s="62"/>
      <c r="D33" s="62"/>
      <c r="E33" s="62"/>
      <c r="F33" s="62"/>
      <c r="G33" s="62"/>
      <c r="H33" s="62"/>
      <c r="I33" s="67" t="s">
        <v>130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57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9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7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9"/>
    </row>
    <row r="34" spans="1:123" s="34" customFormat="1" ht="15.75">
      <c r="A34" s="62" t="s">
        <v>69</v>
      </c>
      <c r="B34" s="62"/>
      <c r="C34" s="62"/>
      <c r="D34" s="62"/>
      <c r="E34" s="62"/>
      <c r="F34" s="62"/>
      <c r="G34" s="62"/>
      <c r="H34" s="62"/>
      <c r="I34" s="63" t="s">
        <v>70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2" t="s">
        <v>68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57">
        <v>92.312</v>
      </c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58">
        <v>148.066</v>
      </c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7">
        <v>182.377</v>
      </c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9"/>
    </row>
    <row r="35" spans="1:123" s="34" customFormat="1" ht="15.75">
      <c r="A35" s="62"/>
      <c r="B35" s="62"/>
      <c r="C35" s="62"/>
      <c r="D35" s="62"/>
      <c r="E35" s="62"/>
      <c r="F35" s="62"/>
      <c r="G35" s="62"/>
      <c r="H35" s="62"/>
      <c r="I35" s="63" t="s">
        <v>71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57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9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7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9"/>
    </row>
    <row r="36" spans="1:123" s="34" customFormat="1" ht="15.75" customHeight="1">
      <c r="A36" s="62"/>
      <c r="B36" s="62"/>
      <c r="C36" s="62"/>
      <c r="D36" s="62"/>
      <c r="E36" s="62"/>
      <c r="F36" s="62"/>
      <c r="G36" s="62"/>
      <c r="H36" s="62"/>
      <c r="I36" s="67" t="s">
        <v>131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57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9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7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9"/>
    </row>
    <row r="37" spans="1:123" s="34" customFormat="1" ht="15.75">
      <c r="A37" s="62" t="s">
        <v>72</v>
      </c>
      <c r="B37" s="62"/>
      <c r="C37" s="62"/>
      <c r="D37" s="62"/>
      <c r="E37" s="62"/>
      <c r="F37" s="62"/>
      <c r="G37" s="62"/>
      <c r="H37" s="62"/>
      <c r="I37" s="63" t="s">
        <v>73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2" t="s">
        <v>58</v>
      </c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4">
        <v>0.1515</v>
      </c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6"/>
      <c r="CB37" s="65">
        <v>0.1515</v>
      </c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4">
        <v>0.1515</v>
      </c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6"/>
    </row>
    <row r="38" spans="1:123" s="34" customFormat="1" ht="15.75">
      <c r="A38" s="62"/>
      <c r="B38" s="62"/>
      <c r="C38" s="62"/>
      <c r="D38" s="62"/>
      <c r="E38" s="62"/>
      <c r="F38" s="62"/>
      <c r="G38" s="62"/>
      <c r="H38" s="62"/>
      <c r="I38" s="63" t="s">
        <v>74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6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4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6"/>
    </row>
    <row r="39" spans="1:123" s="34" customFormat="1" ht="15.75">
      <c r="A39" s="62"/>
      <c r="B39" s="62"/>
      <c r="C39" s="62"/>
      <c r="D39" s="62"/>
      <c r="E39" s="62"/>
      <c r="F39" s="62"/>
      <c r="G39" s="62"/>
      <c r="H39" s="62"/>
      <c r="I39" s="63" t="s">
        <v>75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6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4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6"/>
    </row>
    <row r="40" spans="1:123" ht="15.75" customHeight="1">
      <c r="A40" s="62"/>
      <c r="B40" s="62"/>
      <c r="C40" s="62"/>
      <c r="D40" s="62"/>
      <c r="E40" s="62"/>
      <c r="F40" s="62"/>
      <c r="G40" s="62"/>
      <c r="H40" s="62"/>
      <c r="I40" s="67" t="s">
        <v>407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4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6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4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6"/>
    </row>
    <row r="41" spans="1:123" s="34" customFormat="1" ht="15.75">
      <c r="A41" s="62" t="s">
        <v>76</v>
      </c>
      <c r="B41" s="62"/>
      <c r="C41" s="62"/>
      <c r="D41" s="62"/>
      <c r="E41" s="62"/>
      <c r="F41" s="62"/>
      <c r="G41" s="62"/>
      <c r="H41" s="62"/>
      <c r="I41" s="63" t="s">
        <v>77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8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70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8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70"/>
    </row>
    <row r="42" spans="1:123" s="34" customFormat="1" ht="15.75">
      <c r="A42" s="62"/>
      <c r="B42" s="62"/>
      <c r="C42" s="62"/>
      <c r="D42" s="62"/>
      <c r="E42" s="62"/>
      <c r="F42" s="62"/>
      <c r="G42" s="62"/>
      <c r="H42" s="62"/>
      <c r="I42" s="63" t="s">
        <v>78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8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70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8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70"/>
    </row>
    <row r="43" spans="1:123" s="34" customFormat="1" ht="15.75" customHeight="1">
      <c r="A43" s="62"/>
      <c r="B43" s="62"/>
      <c r="C43" s="62"/>
      <c r="D43" s="62"/>
      <c r="E43" s="62"/>
      <c r="F43" s="62"/>
      <c r="G43" s="62"/>
      <c r="H43" s="62"/>
      <c r="I43" s="67" t="s">
        <v>408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8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70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8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70"/>
    </row>
    <row r="44" spans="1:123" s="34" customFormat="1" ht="15.75">
      <c r="A44" s="62" t="s">
        <v>80</v>
      </c>
      <c r="B44" s="62"/>
      <c r="C44" s="62"/>
      <c r="D44" s="62"/>
      <c r="E44" s="62"/>
      <c r="F44" s="62"/>
      <c r="G44" s="62"/>
      <c r="H44" s="62"/>
      <c r="I44" s="63" t="s">
        <v>81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2" t="s">
        <v>84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57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9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7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9"/>
    </row>
    <row r="45" spans="1:123" s="34" customFormat="1" ht="15.75">
      <c r="A45" s="62"/>
      <c r="B45" s="62"/>
      <c r="C45" s="62"/>
      <c r="D45" s="62"/>
      <c r="E45" s="62"/>
      <c r="F45" s="62"/>
      <c r="G45" s="62"/>
      <c r="H45" s="62"/>
      <c r="I45" s="63" t="s">
        <v>82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57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9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7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9"/>
    </row>
    <row r="46" spans="1:123" s="34" customFormat="1" ht="15.75">
      <c r="A46" s="62"/>
      <c r="B46" s="62"/>
      <c r="C46" s="62"/>
      <c r="D46" s="62"/>
      <c r="E46" s="62"/>
      <c r="F46" s="62"/>
      <c r="G46" s="62"/>
      <c r="H46" s="62"/>
      <c r="I46" s="63" t="s">
        <v>83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57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9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7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9"/>
    </row>
    <row r="47" spans="1:123" s="34" customFormat="1" ht="15.75" customHeight="1">
      <c r="A47" s="62"/>
      <c r="B47" s="62"/>
      <c r="C47" s="62"/>
      <c r="D47" s="62"/>
      <c r="E47" s="62"/>
      <c r="F47" s="62"/>
      <c r="G47" s="62"/>
      <c r="H47" s="62"/>
      <c r="I47" s="67" t="s">
        <v>132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57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9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7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9"/>
    </row>
    <row r="48" spans="1:123" s="34" customFormat="1" ht="15.75">
      <c r="A48" s="62" t="s">
        <v>85</v>
      </c>
      <c r="B48" s="62"/>
      <c r="C48" s="62"/>
      <c r="D48" s="62"/>
      <c r="E48" s="62"/>
      <c r="F48" s="62"/>
      <c r="G48" s="62"/>
      <c r="H48" s="62"/>
      <c r="I48" s="63" t="s">
        <v>86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57">
        <v>948.2</v>
      </c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9"/>
      <c r="CB48" s="58">
        <v>1607.3</v>
      </c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7">
        <v>64544.542</v>
      </c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9"/>
    </row>
    <row r="49" spans="1:123" s="34" customFormat="1" ht="15.75">
      <c r="A49" s="62"/>
      <c r="B49" s="62"/>
      <c r="C49" s="62"/>
      <c r="D49" s="62"/>
      <c r="E49" s="62"/>
      <c r="F49" s="62"/>
      <c r="G49" s="62"/>
      <c r="H49" s="62"/>
      <c r="I49" s="63" t="s">
        <v>87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57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9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7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9"/>
    </row>
    <row r="50" spans="1:123" s="34" customFormat="1" ht="15.75">
      <c r="A50" s="62"/>
      <c r="B50" s="62"/>
      <c r="C50" s="62"/>
      <c r="D50" s="62"/>
      <c r="E50" s="62"/>
      <c r="F50" s="62"/>
      <c r="G50" s="62"/>
      <c r="H50" s="62"/>
      <c r="I50" s="63" t="s">
        <v>88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57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9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7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9"/>
    </row>
    <row r="51" spans="1:123" s="34" customFormat="1" ht="15.75">
      <c r="A51" s="62" t="s">
        <v>89</v>
      </c>
      <c r="B51" s="62"/>
      <c r="C51" s="62"/>
      <c r="D51" s="62"/>
      <c r="E51" s="62"/>
      <c r="F51" s="62"/>
      <c r="G51" s="62"/>
      <c r="H51" s="62"/>
      <c r="I51" s="63" t="s">
        <v>90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2" t="s">
        <v>44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57">
        <f>SUM(BF55:CA57)</f>
        <v>5560.4710000000005</v>
      </c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9"/>
      <c r="CB51" s="58">
        <f>SUM(CB55:CW57)</f>
        <v>6604.773999999999</v>
      </c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7">
        <f>SUM(CX55:DS57)</f>
        <v>20808.062</v>
      </c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9"/>
    </row>
    <row r="52" spans="1:123" s="34" customFormat="1" ht="15.75" customHeight="1">
      <c r="A52" s="62"/>
      <c r="B52" s="62"/>
      <c r="C52" s="62"/>
      <c r="D52" s="62"/>
      <c r="E52" s="62"/>
      <c r="F52" s="62"/>
      <c r="G52" s="62"/>
      <c r="H52" s="62"/>
      <c r="I52" s="67" t="s">
        <v>133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57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9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7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9"/>
    </row>
    <row r="53" spans="1:123" s="34" customFormat="1" ht="15.75" customHeight="1">
      <c r="A53" s="62"/>
      <c r="B53" s="62"/>
      <c r="C53" s="62"/>
      <c r="D53" s="62"/>
      <c r="E53" s="62"/>
      <c r="F53" s="62"/>
      <c r="G53" s="62"/>
      <c r="H53" s="62"/>
      <c r="I53" s="67" t="s">
        <v>134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57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9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7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9"/>
    </row>
    <row r="54" spans="1:123" s="34" customFormat="1" ht="15.75">
      <c r="A54" s="62"/>
      <c r="B54" s="62"/>
      <c r="C54" s="62"/>
      <c r="D54" s="62"/>
      <c r="E54" s="62"/>
      <c r="F54" s="62"/>
      <c r="G54" s="62"/>
      <c r="H54" s="62"/>
      <c r="I54" s="63" t="s">
        <v>91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57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9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7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9"/>
    </row>
    <row r="55" spans="1:123" s="34" customFormat="1" ht="15.75">
      <c r="A55" s="62"/>
      <c r="B55" s="62"/>
      <c r="C55" s="62"/>
      <c r="D55" s="62"/>
      <c r="E55" s="62"/>
      <c r="F55" s="62"/>
      <c r="G55" s="62"/>
      <c r="H55" s="62"/>
      <c r="I55" s="63" t="s">
        <v>92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57">
        <v>5055.166</v>
      </c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9"/>
      <c r="CB55" s="58">
        <v>6554.4</v>
      </c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7">
        <v>14528.1</v>
      </c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9"/>
    </row>
    <row r="56" spans="1:123" s="34" customFormat="1" ht="15.75">
      <c r="A56" s="62"/>
      <c r="B56" s="62"/>
      <c r="C56" s="62"/>
      <c r="D56" s="62"/>
      <c r="E56" s="62"/>
      <c r="F56" s="62"/>
      <c r="G56" s="62"/>
      <c r="H56" s="62"/>
      <c r="I56" s="63" t="s">
        <v>402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57">
        <v>7.962</v>
      </c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9"/>
      <c r="CB56" s="58">
        <v>0</v>
      </c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7">
        <v>6087.3</v>
      </c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9"/>
    </row>
    <row r="57" spans="1:123" s="34" customFormat="1" ht="15.75">
      <c r="A57" s="62"/>
      <c r="B57" s="62"/>
      <c r="C57" s="62"/>
      <c r="D57" s="62"/>
      <c r="E57" s="62"/>
      <c r="F57" s="62"/>
      <c r="G57" s="62"/>
      <c r="H57" s="62"/>
      <c r="I57" s="63" t="s">
        <v>93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57">
        <v>497.343</v>
      </c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9"/>
      <c r="CB57" s="58">
        <v>50.374</v>
      </c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7">
        <v>192.662</v>
      </c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9"/>
    </row>
    <row r="58" spans="1:123" s="34" customFormat="1" ht="15.75">
      <c r="A58" s="62" t="s">
        <v>94</v>
      </c>
      <c r="B58" s="62"/>
      <c r="C58" s="62"/>
      <c r="D58" s="62"/>
      <c r="E58" s="62"/>
      <c r="F58" s="62"/>
      <c r="G58" s="62"/>
      <c r="H58" s="62"/>
      <c r="I58" s="63" t="s">
        <v>95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2" t="s">
        <v>44</v>
      </c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57">
        <f>15221.793-BF57-BF56-BF55</f>
        <v>9661.322</v>
      </c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9"/>
      <c r="CB58" s="58">
        <f>18080.424-CB57-CB56-CB55</f>
        <v>11475.65</v>
      </c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7">
        <f>64544.542-CX55-CX56-CX57</f>
        <v>43736.48</v>
      </c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9"/>
    </row>
    <row r="59" spans="1:123" s="34" customFormat="1" ht="15.75" customHeight="1">
      <c r="A59" s="62"/>
      <c r="B59" s="62"/>
      <c r="C59" s="62"/>
      <c r="D59" s="62"/>
      <c r="E59" s="62"/>
      <c r="F59" s="62"/>
      <c r="G59" s="62"/>
      <c r="H59" s="62"/>
      <c r="I59" s="67" t="s">
        <v>135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57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9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7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9"/>
    </row>
    <row r="60" spans="1:123" s="34" customFormat="1" ht="15.75" customHeight="1">
      <c r="A60" s="62"/>
      <c r="B60" s="62"/>
      <c r="C60" s="62"/>
      <c r="D60" s="62"/>
      <c r="E60" s="62"/>
      <c r="F60" s="62"/>
      <c r="G60" s="62"/>
      <c r="H60" s="62"/>
      <c r="I60" s="67" t="s">
        <v>136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57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9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7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9"/>
    </row>
    <row r="61" spans="1:123" s="34" customFormat="1" ht="15.75">
      <c r="A61" s="62" t="s">
        <v>96</v>
      </c>
      <c r="B61" s="62"/>
      <c r="C61" s="62"/>
      <c r="D61" s="62"/>
      <c r="E61" s="62"/>
      <c r="F61" s="62"/>
      <c r="G61" s="62"/>
      <c r="H61" s="62"/>
      <c r="I61" s="63" t="s">
        <v>97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2" t="s">
        <v>44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57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9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7">
        <v>0</v>
      </c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9"/>
    </row>
    <row r="62" spans="1:123" s="34" customFormat="1" ht="15.75">
      <c r="A62" s="62"/>
      <c r="B62" s="62"/>
      <c r="C62" s="62"/>
      <c r="D62" s="62"/>
      <c r="E62" s="62"/>
      <c r="F62" s="62"/>
      <c r="G62" s="62"/>
      <c r="H62" s="62"/>
      <c r="I62" s="63" t="s">
        <v>98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57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9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7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9"/>
    </row>
    <row r="63" spans="1:123" s="34" customFormat="1" ht="15.75">
      <c r="A63" s="62" t="s">
        <v>99</v>
      </c>
      <c r="B63" s="62"/>
      <c r="C63" s="62"/>
      <c r="D63" s="62"/>
      <c r="E63" s="62"/>
      <c r="F63" s="62"/>
      <c r="G63" s="62"/>
      <c r="H63" s="62"/>
      <c r="I63" s="63" t="s">
        <v>100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2" t="s">
        <v>44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57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9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7">
        <v>0</v>
      </c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9"/>
    </row>
    <row r="64" spans="1:123" s="34" customFormat="1" ht="15.75">
      <c r="A64" s="62"/>
      <c r="B64" s="62"/>
      <c r="C64" s="62"/>
      <c r="D64" s="62"/>
      <c r="E64" s="62"/>
      <c r="F64" s="62"/>
      <c r="G64" s="62"/>
      <c r="H64" s="62"/>
      <c r="I64" s="63" t="s">
        <v>101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57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9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7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9"/>
    </row>
    <row r="65" spans="1:123" s="34" customFormat="1" ht="15.75" customHeight="1">
      <c r="A65" s="62" t="s">
        <v>102</v>
      </c>
      <c r="B65" s="62"/>
      <c r="C65" s="62"/>
      <c r="D65" s="62"/>
      <c r="E65" s="62"/>
      <c r="F65" s="62"/>
      <c r="G65" s="62"/>
      <c r="H65" s="62"/>
      <c r="I65" s="63" t="s">
        <v>103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72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3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2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3"/>
    </row>
    <row r="66" spans="1:123" s="34" customFormat="1" ht="15.75">
      <c r="A66" s="62"/>
      <c r="B66" s="62"/>
      <c r="C66" s="62"/>
      <c r="D66" s="62"/>
      <c r="E66" s="62"/>
      <c r="F66" s="62"/>
      <c r="G66" s="62"/>
      <c r="H66" s="62"/>
      <c r="I66" s="63" t="s">
        <v>104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72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3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2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3"/>
    </row>
    <row r="67" spans="1:123" s="34" customFormat="1" ht="79.5" customHeight="1">
      <c r="A67" s="62"/>
      <c r="B67" s="62"/>
      <c r="C67" s="62"/>
      <c r="D67" s="62"/>
      <c r="E67" s="62"/>
      <c r="F67" s="62"/>
      <c r="G67" s="62"/>
      <c r="H67" s="62"/>
      <c r="I67" s="63" t="s">
        <v>79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72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3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2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3"/>
    </row>
    <row r="68" spans="1:123" s="34" customFormat="1" ht="15.75">
      <c r="A68" s="62"/>
      <c r="B68" s="62"/>
      <c r="C68" s="62"/>
      <c r="D68" s="62"/>
      <c r="E68" s="62"/>
      <c r="F68" s="62"/>
      <c r="G68" s="62"/>
      <c r="H68" s="62"/>
      <c r="I68" s="74" t="s">
        <v>105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57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9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7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9"/>
    </row>
    <row r="69" spans="1:123" s="34" customFormat="1" ht="15.75" customHeight="1">
      <c r="A69" s="62"/>
      <c r="B69" s="62"/>
      <c r="C69" s="62"/>
      <c r="D69" s="62"/>
      <c r="E69" s="62"/>
      <c r="F69" s="62"/>
      <c r="G69" s="62"/>
      <c r="H69" s="62"/>
      <c r="I69" s="67" t="s">
        <v>137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2" t="s">
        <v>106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57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9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7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9"/>
    </row>
    <row r="70" spans="1:123" s="34" customFormat="1" ht="15.75">
      <c r="A70" s="62"/>
      <c r="B70" s="62"/>
      <c r="C70" s="62"/>
      <c r="D70" s="62"/>
      <c r="E70" s="62"/>
      <c r="F70" s="62"/>
      <c r="G70" s="62"/>
      <c r="H70" s="62"/>
      <c r="I70" s="63" t="s">
        <v>107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2" t="s">
        <v>44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57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9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7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9"/>
    </row>
    <row r="71" spans="1:123" s="34" customFormat="1" ht="15.75" customHeight="1">
      <c r="A71" s="62"/>
      <c r="B71" s="62"/>
      <c r="C71" s="62"/>
      <c r="D71" s="62"/>
      <c r="E71" s="62"/>
      <c r="F71" s="62"/>
      <c r="G71" s="62"/>
      <c r="H71" s="62"/>
      <c r="I71" s="67" t="s">
        <v>138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2" t="s">
        <v>108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57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9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7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9"/>
    </row>
    <row r="72" spans="1:123" s="34" customFormat="1" ht="15.75">
      <c r="A72" s="62" t="s">
        <v>109</v>
      </c>
      <c r="B72" s="62"/>
      <c r="C72" s="62"/>
      <c r="D72" s="62"/>
      <c r="E72" s="62"/>
      <c r="F72" s="62"/>
      <c r="G72" s="62"/>
      <c r="H72" s="62"/>
      <c r="I72" s="63" t="s">
        <v>110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57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9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7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9"/>
    </row>
    <row r="73" spans="1:123" s="34" customFormat="1" ht="15.75">
      <c r="A73" s="62"/>
      <c r="B73" s="62"/>
      <c r="C73" s="62"/>
      <c r="D73" s="62"/>
      <c r="E73" s="62"/>
      <c r="F73" s="62"/>
      <c r="G73" s="62"/>
      <c r="H73" s="62"/>
      <c r="I73" s="63" t="s">
        <v>278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57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9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7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9"/>
    </row>
    <row r="74" spans="1:123" s="34" customFormat="1" ht="15.75">
      <c r="A74" s="62"/>
      <c r="B74" s="62"/>
      <c r="C74" s="62"/>
      <c r="D74" s="62"/>
      <c r="E74" s="62"/>
      <c r="F74" s="62"/>
      <c r="G74" s="62"/>
      <c r="H74" s="62"/>
      <c r="I74" s="63" t="s">
        <v>111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57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9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7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9"/>
    </row>
    <row r="75" spans="1:123" s="34" customFormat="1" ht="15.75">
      <c r="A75" s="62" t="s">
        <v>112</v>
      </c>
      <c r="B75" s="62"/>
      <c r="C75" s="62"/>
      <c r="D75" s="62"/>
      <c r="E75" s="62"/>
      <c r="F75" s="62"/>
      <c r="G75" s="62"/>
      <c r="H75" s="62"/>
      <c r="I75" s="63" t="s">
        <v>113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2" t="s">
        <v>115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57">
        <v>7.16</v>
      </c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9"/>
      <c r="CB75" s="58">
        <v>8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7">
        <v>16.49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9"/>
    </row>
    <row r="76" spans="1:123" s="34" customFormat="1" ht="15.75">
      <c r="A76" s="62"/>
      <c r="B76" s="62"/>
      <c r="C76" s="62"/>
      <c r="D76" s="62"/>
      <c r="E76" s="62"/>
      <c r="F76" s="62"/>
      <c r="G76" s="62"/>
      <c r="H76" s="62"/>
      <c r="I76" s="63" t="s">
        <v>114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57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9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7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9"/>
    </row>
    <row r="77" spans="1:123" s="34" customFormat="1" ht="15.75">
      <c r="A77" s="62" t="s">
        <v>116</v>
      </c>
      <c r="B77" s="62"/>
      <c r="C77" s="62"/>
      <c r="D77" s="62"/>
      <c r="E77" s="62"/>
      <c r="F77" s="62"/>
      <c r="G77" s="62"/>
      <c r="H77" s="62"/>
      <c r="I77" s="63" t="s">
        <v>117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2" t="s">
        <v>44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57">
        <f>BF55/BF75/12*1000+0.569</f>
        <v>58836.29991247672</v>
      </c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9"/>
      <c r="CB77" s="75">
        <f>CB55/CB75/12*1000-0.2</f>
        <v>68274.79999999999</v>
      </c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57">
        <v>73397.5</v>
      </c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9"/>
    </row>
    <row r="78" spans="1:123" s="34" customFormat="1" ht="15.75">
      <c r="A78" s="62"/>
      <c r="B78" s="62"/>
      <c r="C78" s="62"/>
      <c r="D78" s="62"/>
      <c r="E78" s="62"/>
      <c r="F78" s="62"/>
      <c r="G78" s="62"/>
      <c r="H78" s="62"/>
      <c r="I78" s="63" t="s">
        <v>118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2" t="s">
        <v>119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57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9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57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9"/>
    </row>
    <row r="79" spans="1:123" s="34" customFormat="1" ht="15.75" customHeight="1">
      <c r="A79" s="62" t="s">
        <v>120</v>
      </c>
      <c r="B79" s="62"/>
      <c r="C79" s="62"/>
      <c r="D79" s="62"/>
      <c r="E79" s="62"/>
      <c r="F79" s="62"/>
      <c r="G79" s="62"/>
      <c r="H79" s="62"/>
      <c r="I79" s="63" t="s">
        <v>121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72" t="s">
        <v>429</v>
      </c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3"/>
      <c r="CB79" s="71" t="s">
        <v>423</v>
      </c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2" t="s">
        <v>423</v>
      </c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3"/>
    </row>
    <row r="80" spans="1:123" s="34" customFormat="1" ht="15.75">
      <c r="A80" s="62"/>
      <c r="B80" s="62"/>
      <c r="C80" s="62"/>
      <c r="D80" s="62"/>
      <c r="E80" s="62"/>
      <c r="F80" s="62"/>
      <c r="G80" s="62"/>
      <c r="H80" s="62"/>
      <c r="I80" s="63" t="s">
        <v>122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72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3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2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3"/>
    </row>
    <row r="81" spans="1:123" s="34" customFormat="1" ht="15.75">
      <c r="A81" s="62"/>
      <c r="B81" s="62"/>
      <c r="C81" s="62"/>
      <c r="D81" s="62"/>
      <c r="E81" s="62"/>
      <c r="F81" s="62"/>
      <c r="G81" s="62"/>
      <c r="H81" s="62"/>
      <c r="I81" s="63" t="s">
        <v>123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72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3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2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3"/>
    </row>
    <row r="82" spans="1:123" s="34" customFormat="1" ht="15.75">
      <c r="A82" s="62"/>
      <c r="B82" s="62"/>
      <c r="C82" s="62"/>
      <c r="D82" s="62"/>
      <c r="E82" s="62"/>
      <c r="F82" s="62"/>
      <c r="G82" s="62"/>
      <c r="H82" s="62"/>
      <c r="I82" s="74" t="s">
        <v>105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57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9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7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9"/>
    </row>
    <row r="83" spans="1:123" s="34" customFormat="1" ht="15.75">
      <c r="A83" s="62"/>
      <c r="B83" s="62"/>
      <c r="C83" s="62"/>
      <c r="D83" s="62"/>
      <c r="E83" s="62"/>
      <c r="F83" s="62"/>
      <c r="G83" s="62"/>
      <c r="H83" s="62"/>
      <c r="I83" s="63" t="s">
        <v>139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2" t="s">
        <v>44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57">
        <v>7070701</v>
      </c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9"/>
      <c r="CB83" s="58">
        <v>7070701</v>
      </c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7">
        <v>7070701</v>
      </c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9"/>
    </row>
    <row r="84" spans="1:123" s="34" customFormat="1" ht="15.75">
      <c r="A84" s="62"/>
      <c r="B84" s="62"/>
      <c r="C84" s="62"/>
      <c r="D84" s="62"/>
      <c r="E84" s="62"/>
      <c r="F84" s="62"/>
      <c r="G84" s="62"/>
      <c r="H84" s="62"/>
      <c r="I84" s="63" t="s">
        <v>140</v>
      </c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57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9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7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9"/>
    </row>
    <row r="85" spans="1:123" s="34" customFormat="1" ht="15.75">
      <c r="A85" s="62"/>
      <c r="B85" s="62"/>
      <c r="C85" s="62"/>
      <c r="D85" s="62"/>
      <c r="E85" s="62"/>
      <c r="F85" s="62"/>
      <c r="G85" s="62"/>
      <c r="H85" s="62"/>
      <c r="I85" s="63" t="s">
        <v>124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2" t="s">
        <v>44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57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9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7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9"/>
    </row>
    <row r="86" spans="1:123" s="34" customFormat="1" ht="15.75">
      <c r="A86" s="62"/>
      <c r="B86" s="62"/>
      <c r="C86" s="62"/>
      <c r="D86" s="62"/>
      <c r="E86" s="62"/>
      <c r="F86" s="62"/>
      <c r="G86" s="62"/>
      <c r="H86" s="62"/>
      <c r="I86" s="63" t="s">
        <v>125</v>
      </c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57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9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7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9"/>
    </row>
    <row r="87" spans="1:123" s="34" customFormat="1" ht="16.5" thickBot="1">
      <c r="A87" s="77"/>
      <c r="B87" s="77"/>
      <c r="C87" s="77"/>
      <c r="D87" s="77"/>
      <c r="E87" s="77"/>
      <c r="F87" s="77"/>
      <c r="G87" s="77"/>
      <c r="H87" s="77"/>
      <c r="I87" s="76" t="s">
        <v>126</v>
      </c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8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80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8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80"/>
    </row>
    <row r="88" spans="1:18" ht="9" customHeight="1" thickTop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="13" customFormat="1" ht="12" customHeight="1">
      <c r="A89" s="12" t="s">
        <v>141</v>
      </c>
    </row>
    <row r="90" s="13" customFormat="1" ht="12" customHeight="1">
      <c r="A90" s="12" t="s">
        <v>142</v>
      </c>
    </row>
    <row r="91" s="13" customFormat="1" ht="12" customHeight="1">
      <c r="A91" s="12" t="s">
        <v>143</v>
      </c>
    </row>
    <row r="92" s="13" customFormat="1" ht="12" customHeight="1">
      <c r="A92" s="12" t="s">
        <v>144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3937007874015748" bottom="0.1968503937007874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85" zoomScaleNormal="85" zoomScalePageLayoutView="0" workbookViewId="0" topLeftCell="A1">
      <selection activeCell="I95" sqref="I95:AO95"/>
    </sheetView>
  </sheetViews>
  <sheetFormatPr defaultColWidth="1.12109375" defaultRowHeight="12.75"/>
  <cols>
    <col min="1" max="40" width="1.12109375" style="33" customWidth="1"/>
    <col min="41" max="41" width="4.125" style="33" customWidth="1"/>
    <col min="42" max="65" width="1.12109375" style="33" customWidth="1"/>
    <col min="66" max="66" width="7.75390625" style="33" bestFit="1" customWidth="1"/>
    <col min="67" max="73" width="1.12109375" style="33" customWidth="1"/>
    <col min="74" max="74" width="0.12890625" style="33" customWidth="1"/>
    <col min="75" max="79" width="1.12109375" style="33" hidden="1" customWidth="1"/>
    <col min="80" max="16384" width="1.12109375" style="33" customWidth="1"/>
  </cols>
  <sheetData>
    <row r="1" spans="123:124" s="9" customFormat="1" ht="11.25">
      <c r="DS1" s="11" t="s">
        <v>147</v>
      </c>
      <c r="DT1" s="11"/>
    </row>
    <row r="2" spans="123:124" s="9" customFormat="1" ht="11.25">
      <c r="DS2" s="11" t="s">
        <v>7</v>
      </c>
      <c r="DT2" s="11"/>
    </row>
    <row r="3" spans="123:124" s="9" customFormat="1" ht="11.25">
      <c r="DS3" s="11" t="s">
        <v>8</v>
      </c>
      <c r="DT3" s="11"/>
    </row>
    <row r="5" spans="1:123" s="24" customFormat="1" ht="18.75">
      <c r="A5" s="81" t="s">
        <v>148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</row>
    <row r="7" spans="1:123" ht="15.75">
      <c r="A7" s="45" t="s">
        <v>23</v>
      </c>
      <c r="B7" s="46"/>
      <c r="C7" s="46"/>
      <c r="D7" s="46"/>
      <c r="E7" s="46"/>
      <c r="F7" s="46"/>
      <c r="G7" s="46"/>
      <c r="H7" s="47"/>
      <c r="I7" s="45" t="s">
        <v>25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7"/>
      <c r="AP7" s="45" t="s">
        <v>26</v>
      </c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7"/>
      <c r="BF7" s="82" t="s">
        <v>426</v>
      </c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4"/>
      <c r="CB7" s="82" t="s">
        <v>427</v>
      </c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4"/>
      <c r="CX7" s="82" t="s">
        <v>428</v>
      </c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4"/>
    </row>
    <row r="8" spans="1:123" ht="15.75">
      <c r="A8" s="48" t="s">
        <v>24</v>
      </c>
      <c r="B8" s="49"/>
      <c r="C8" s="49"/>
      <c r="D8" s="49"/>
      <c r="E8" s="49"/>
      <c r="F8" s="49"/>
      <c r="G8" s="49"/>
      <c r="H8" s="50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  <c r="AP8" s="48" t="s">
        <v>27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50"/>
      <c r="BF8" s="85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7"/>
      <c r="CB8" s="85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7"/>
      <c r="CX8" s="85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7"/>
    </row>
    <row r="9" spans="1:123" ht="15.75" customHeight="1">
      <c r="A9" s="51"/>
      <c r="B9" s="52"/>
      <c r="C9" s="52"/>
      <c r="D9" s="52"/>
      <c r="E9" s="52"/>
      <c r="F9" s="52"/>
      <c r="G9" s="52"/>
      <c r="H9" s="53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51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3"/>
      <c r="BF9" s="88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90"/>
      <c r="CB9" s="88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90"/>
      <c r="CX9" s="88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90"/>
    </row>
    <row r="10" spans="1:123" s="34" customFormat="1" ht="15.75">
      <c r="A10" s="61" t="s">
        <v>36</v>
      </c>
      <c r="B10" s="61"/>
      <c r="C10" s="61"/>
      <c r="D10" s="61"/>
      <c r="E10" s="61"/>
      <c r="F10" s="61"/>
      <c r="G10" s="61"/>
      <c r="H10" s="61"/>
      <c r="I10" s="60" t="s">
        <v>149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54">
        <f>BF13+BF84+BF101+0.002</f>
        <v>153.315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>
        <f>CB13+CB84+CB101</f>
        <v>259.868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>
        <f>318.98-0.001</f>
        <v>318.97900000000004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3" s="34" customFormat="1" ht="15.75">
      <c r="A11" s="62"/>
      <c r="B11" s="62"/>
      <c r="C11" s="62"/>
      <c r="D11" s="62"/>
      <c r="E11" s="62"/>
      <c r="F11" s="62"/>
      <c r="G11" s="62"/>
      <c r="H11" s="62"/>
      <c r="I11" s="63" t="s">
        <v>150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57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9"/>
      <c r="CB11" s="57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9"/>
      <c r="CX11" s="57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9"/>
    </row>
    <row r="12" spans="1:123" s="34" customFormat="1" ht="15.75">
      <c r="A12" s="62"/>
      <c r="B12" s="62"/>
      <c r="C12" s="62"/>
      <c r="D12" s="62"/>
      <c r="E12" s="62"/>
      <c r="F12" s="62"/>
      <c r="G12" s="62"/>
      <c r="H12" s="62"/>
      <c r="I12" s="63" t="s">
        <v>91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57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9"/>
      <c r="CB12" s="57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9"/>
      <c r="CX12" s="57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9"/>
    </row>
    <row r="13" spans="1:123" s="34" customFormat="1" ht="15.75">
      <c r="A13" s="62" t="s">
        <v>43</v>
      </c>
      <c r="B13" s="62"/>
      <c r="C13" s="62"/>
      <c r="D13" s="62"/>
      <c r="E13" s="62"/>
      <c r="F13" s="62"/>
      <c r="G13" s="62"/>
      <c r="H13" s="62"/>
      <c r="I13" s="63" t="s">
        <v>151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2" t="s">
        <v>68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57">
        <v>92.312</v>
      </c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9"/>
      <c r="CB13" s="57">
        <v>148.066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9"/>
      <c r="CX13" s="57">
        <v>182.377</v>
      </c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1:123" s="34" customFormat="1" ht="15.75">
      <c r="A14" s="62"/>
      <c r="B14" s="62"/>
      <c r="C14" s="62"/>
      <c r="D14" s="62"/>
      <c r="E14" s="62"/>
      <c r="F14" s="62"/>
      <c r="G14" s="62"/>
      <c r="H14" s="62"/>
      <c r="I14" s="63" t="s">
        <v>152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57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s="34" customFormat="1" ht="15.75">
      <c r="A15" s="62" t="s">
        <v>153</v>
      </c>
      <c r="B15" s="62"/>
      <c r="C15" s="62"/>
      <c r="D15" s="62"/>
      <c r="E15" s="62"/>
      <c r="F15" s="62"/>
      <c r="G15" s="62"/>
      <c r="H15" s="62"/>
      <c r="I15" s="63" t="s">
        <v>154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2" t="s">
        <v>68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5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57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9"/>
    </row>
    <row r="16" spans="1:123" s="34" customFormat="1" ht="15.75">
      <c r="A16" s="62"/>
      <c r="B16" s="62"/>
      <c r="C16" s="62"/>
      <c r="D16" s="62"/>
      <c r="E16" s="62"/>
      <c r="F16" s="62"/>
      <c r="G16" s="62"/>
      <c r="H16" s="62"/>
      <c r="I16" s="63" t="s">
        <v>155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2" t="s">
        <v>68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5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9"/>
      <c r="CB16" s="57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9"/>
      <c r="CX16" s="57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9"/>
    </row>
    <row r="17" spans="1:123" s="34" customFormat="1" ht="15.75">
      <c r="A17" s="62"/>
      <c r="B17" s="62"/>
      <c r="C17" s="62"/>
      <c r="D17" s="62"/>
      <c r="E17" s="62"/>
      <c r="F17" s="62"/>
      <c r="G17" s="62"/>
      <c r="H17" s="62"/>
      <c r="I17" s="63" t="s">
        <v>156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2" t="s">
        <v>68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7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9"/>
      <c r="CB17" s="57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9"/>
      <c r="CX17" s="57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9"/>
    </row>
    <row r="18" spans="1:123" s="34" customFormat="1" ht="15.75">
      <c r="A18" s="62" t="s">
        <v>157</v>
      </c>
      <c r="B18" s="62"/>
      <c r="C18" s="62"/>
      <c r="D18" s="62"/>
      <c r="E18" s="62"/>
      <c r="F18" s="62"/>
      <c r="G18" s="62"/>
      <c r="H18" s="62"/>
      <c r="I18" s="63" t="s">
        <v>158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2" t="s">
        <v>68</v>
      </c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57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9"/>
      <c r="CB18" s="57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9"/>
      <c r="CX18" s="57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9"/>
    </row>
    <row r="19" spans="1:123" s="34" customFormat="1" ht="15.75">
      <c r="A19" s="62"/>
      <c r="B19" s="62"/>
      <c r="C19" s="62"/>
      <c r="D19" s="62"/>
      <c r="E19" s="62"/>
      <c r="F19" s="62"/>
      <c r="G19" s="62"/>
      <c r="H19" s="62"/>
      <c r="I19" s="63" t="s">
        <v>155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2" t="s">
        <v>68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57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9"/>
      <c r="CB19" s="57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9"/>
      <c r="CX19" s="57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s="34" customFormat="1" ht="15.75">
      <c r="A20" s="62"/>
      <c r="B20" s="62"/>
      <c r="C20" s="62"/>
      <c r="D20" s="62"/>
      <c r="E20" s="62"/>
      <c r="F20" s="62"/>
      <c r="G20" s="62"/>
      <c r="H20" s="62"/>
      <c r="I20" s="63" t="s">
        <v>156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2" t="s">
        <v>68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57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9"/>
      <c r="CB20" s="57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9"/>
      <c r="CX20" s="57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s="34" customFormat="1" ht="15.75">
      <c r="A21" s="62"/>
      <c r="B21" s="62"/>
      <c r="C21" s="62"/>
      <c r="D21" s="62"/>
      <c r="E21" s="62"/>
      <c r="F21" s="62"/>
      <c r="G21" s="62"/>
      <c r="H21" s="62"/>
      <c r="I21" s="63" t="s">
        <v>91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57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9"/>
      <c r="CB21" s="57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9"/>
      <c r="CX21" s="57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9"/>
    </row>
    <row r="22" spans="1:123" s="34" customFormat="1" ht="15.75">
      <c r="A22" s="62" t="s">
        <v>159</v>
      </c>
      <c r="B22" s="62"/>
      <c r="C22" s="62"/>
      <c r="D22" s="62"/>
      <c r="E22" s="62"/>
      <c r="F22" s="62"/>
      <c r="G22" s="62"/>
      <c r="H22" s="62"/>
      <c r="I22" s="63" t="s">
        <v>160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2" t="s">
        <v>68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57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9"/>
      <c r="CB22" s="57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9"/>
      <c r="CX22" s="57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9"/>
    </row>
    <row r="23" spans="1:123" s="34" customFormat="1" ht="15.75">
      <c r="A23" s="62"/>
      <c r="B23" s="62"/>
      <c r="C23" s="62"/>
      <c r="D23" s="62"/>
      <c r="E23" s="62"/>
      <c r="F23" s="62"/>
      <c r="G23" s="62"/>
      <c r="H23" s="62"/>
      <c r="I23" s="63" t="s">
        <v>161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57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9"/>
      <c r="CB23" s="57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9"/>
      <c r="CX23" s="57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9"/>
    </row>
    <row r="24" spans="1:123" s="34" customFormat="1" ht="15.75">
      <c r="A24" s="62"/>
      <c r="B24" s="62"/>
      <c r="C24" s="62"/>
      <c r="D24" s="62"/>
      <c r="E24" s="62"/>
      <c r="F24" s="62"/>
      <c r="G24" s="62"/>
      <c r="H24" s="62"/>
      <c r="I24" s="63" t="s">
        <v>162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57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9"/>
      <c r="CB24" s="57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9"/>
      <c r="CX24" s="57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9"/>
    </row>
    <row r="25" spans="1:123" s="34" customFormat="1" ht="15.75">
      <c r="A25" s="62"/>
      <c r="B25" s="62"/>
      <c r="C25" s="62"/>
      <c r="D25" s="62"/>
      <c r="E25" s="62"/>
      <c r="F25" s="62"/>
      <c r="G25" s="62"/>
      <c r="H25" s="62"/>
      <c r="I25" s="63" t="s">
        <v>163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57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9"/>
      <c r="CB25" s="57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57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9"/>
    </row>
    <row r="26" spans="1:123" s="34" customFormat="1" ht="15.75">
      <c r="A26" s="62"/>
      <c r="B26" s="62"/>
      <c r="C26" s="62"/>
      <c r="D26" s="62"/>
      <c r="E26" s="62"/>
      <c r="F26" s="62"/>
      <c r="G26" s="62"/>
      <c r="H26" s="62"/>
      <c r="I26" s="63" t="s">
        <v>164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57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9"/>
      <c r="CB26" s="57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9"/>
    </row>
    <row r="27" spans="1:123" s="34" customFormat="1" ht="15.75">
      <c r="A27" s="62"/>
      <c r="B27" s="62"/>
      <c r="C27" s="62"/>
      <c r="D27" s="62"/>
      <c r="E27" s="62"/>
      <c r="F27" s="62"/>
      <c r="G27" s="62"/>
      <c r="H27" s="62"/>
      <c r="I27" s="63" t="s">
        <v>165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57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9"/>
      <c r="CX27" s="57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9"/>
    </row>
    <row r="28" spans="1:123" s="34" customFormat="1" ht="15.75">
      <c r="A28" s="62" t="s">
        <v>22</v>
      </c>
      <c r="B28" s="62"/>
      <c r="C28" s="62"/>
      <c r="D28" s="62"/>
      <c r="E28" s="62"/>
      <c r="F28" s="62"/>
      <c r="G28" s="62"/>
      <c r="H28" s="62"/>
      <c r="I28" s="63" t="s">
        <v>154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2" t="s">
        <v>68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57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9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9"/>
      <c r="CX28" s="57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9"/>
    </row>
    <row r="29" spans="1:123" s="34" customFormat="1" ht="15.75">
      <c r="A29" s="62"/>
      <c r="B29" s="62"/>
      <c r="C29" s="62"/>
      <c r="D29" s="62"/>
      <c r="E29" s="62"/>
      <c r="F29" s="62"/>
      <c r="G29" s="62"/>
      <c r="H29" s="62"/>
      <c r="I29" s="63" t="s">
        <v>155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2" t="s">
        <v>68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57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9"/>
      <c r="CB29" s="57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9"/>
      <c r="CX29" s="57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9"/>
    </row>
    <row r="30" spans="1:123" s="34" customFormat="1" ht="15.75">
      <c r="A30" s="62"/>
      <c r="B30" s="62"/>
      <c r="C30" s="62"/>
      <c r="D30" s="62"/>
      <c r="E30" s="62"/>
      <c r="F30" s="62"/>
      <c r="G30" s="62"/>
      <c r="H30" s="62"/>
      <c r="I30" s="63" t="s">
        <v>156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2" t="s">
        <v>68</v>
      </c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57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9"/>
      <c r="CB30" s="57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9"/>
      <c r="CX30" s="57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</row>
    <row r="31" spans="1:123" s="34" customFormat="1" ht="15.75">
      <c r="A31" s="62" t="s">
        <v>166</v>
      </c>
      <c r="B31" s="62"/>
      <c r="C31" s="62"/>
      <c r="D31" s="62"/>
      <c r="E31" s="62"/>
      <c r="F31" s="62"/>
      <c r="G31" s="62"/>
      <c r="H31" s="62"/>
      <c r="I31" s="63" t="s">
        <v>158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2" t="s">
        <v>68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57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9"/>
      <c r="CB31" s="57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9"/>
      <c r="CX31" s="57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9"/>
    </row>
    <row r="32" spans="1:123" s="34" customFormat="1" ht="15.75">
      <c r="A32" s="62"/>
      <c r="B32" s="62"/>
      <c r="C32" s="62"/>
      <c r="D32" s="62"/>
      <c r="E32" s="62"/>
      <c r="F32" s="62"/>
      <c r="G32" s="62"/>
      <c r="H32" s="62"/>
      <c r="I32" s="63" t="s">
        <v>155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2" t="s">
        <v>68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57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9"/>
      <c r="CB32" s="57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9"/>
      <c r="CX32" s="57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9"/>
    </row>
    <row r="33" spans="1:123" s="34" customFormat="1" ht="15.75">
      <c r="A33" s="62"/>
      <c r="B33" s="62"/>
      <c r="C33" s="62"/>
      <c r="D33" s="62"/>
      <c r="E33" s="62"/>
      <c r="F33" s="62"/>
      <c r="G33" s="62"/>
      <c r="H33" s="62"/>
      <c r="I33" s="63" t="s">
        <v>156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2" t="s">
        <v>68</v>
      </c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57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9"/>
      <c r="CB33" s="57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9"/>
      <c r="CX33" s="57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9"/>
    </row>
    <row r="34" spans="1:123" s="34" customFormat="1" ht="15.75">
      <c r="A34" s="62" t="s">
        <v>167</v>
      </c>
      <c r="B34" s="62"/>
      <c r="C34" s="62"/>
      <c r="D34" s="62"/>
      <c r="E34" s="62"/>
      <c r="F34" s="62"/>
      <c r="G34" s="62"/>
      <c r="H34" s="62"/>
      <c r="I34" s="63" t="s">
        <v>160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2" t="s">
        <v>68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57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57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9"/>
      <c r="CX34" s="57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9"/>
    </row>
    <row r="35" spans="1:123" s="34" customFormat="1" ht="15.75">
      <c r="A35" s="62"/>
      <c r="B35" s="62"/>
      <c r="C35" s="62"/>
      <c r="D35" s="62"/>
      <c r="E35" s="62"/>
      <c r="F35" s="62"/>
      <c r="G35" s="62"/>
      <c r="H35" s="62"/>
      <c r="I35" s="63" t="s">
        <v>161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57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9"/>
      <c r="CB35" s="57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9"/>
      <c r="CX35" s="57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9"/>
    </row>
    <row r="36" spans="1:123" s="34" customFormat="1" ht="15.75">
      <c r="A36" s="62"/>
      <c r="B36" s="62"/>
      <c r="C36" s="62"/>
      <c r="D36" s="62"/>
      <c r="E36" s="62"/>
      <c r="F36" s="62"/>
      <c r="G36" s="62"/>
      <c r="H36" s="62"/>
      <c r="I36" s="63" t="s">
        <v>168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57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9"/>
      <c r="CB36" s="57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9"/>
      <c r="CX36" s="57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9"/>
    </row>
    <row r="37" spans="1:123" s="34" customFormat="1" ht="15.75">
      <c r="A37" s="62"/>
      <c r="B37" s="62"/>
      <c r="C37" s="62"/>
      <c r="D37" s="62"/>
      <c r="E37" s="62"/>
      <c r="F37" s="62"/>
      <c r="G37" s="62"/>
      <c r="H37" s="62"/>
      <c r="I37" s="63" t="s">
        <v>169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57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9"/>
      <c r="CB37" s="57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9"/>
      <c r="CX37" s="57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9"/>
    </row>
    <row r="38" spans="1:123" s="34" customFormat="1" ht="15.75">
      <c r="A38" s="62"/>
      <c r="B38" s="62"/>
      <c r="C38" s="62"/>
      <c r="D38" s="62"/>
      <c r="E38" s="62"/>
      <c r="F38" s="62"/>
      <c r="G38" s="62"/>
      <c r="H38" s="62"/>
      <c r="I38" s="63" t="s">
        <v>406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57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9"/>
      <c r="CB38" s="57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9"/>
      <c r="CX38" s="57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9"/>
    </row>
    <row r="39" spans="1:123" s="34" customFormat="1" ht="15.75">
      <c r="A39" s="62" t="s">
        <v>170</v>
      </c>
      <c r="B39" s="62"/>
      <c r="C39" s="62"/>
      <c r="D39" s="62"/>
      <c r="E39" s="62"/>
      <c r="F39" s="62"/>
      <c r="G39" s="62"/>
      <c r="H39" s="62"/>
      <c r="I39" s="63" t="s">
        <v>154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2" t="s">
        <v>68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57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9"/>
      <c r="CB39" s="57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9"/>
      <c r="CX39" s="57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9"/>
    </row>
    <row r="40" spans="1:123" s="34" customFormat="1" ht="15.75">
      <c r="A40" s="62"/>
      <c r="B40" s="62"/>
      <c r="C40" s="62"/>
      <c r="D40" s="62"/>
      <c r="E40" s="62"/>
      <c r="F40" s="62"/>
      <c r="G40" s="62"/>
      <c r="H40" s="62"/>
      <c r="I40" s="63" t="s">
        <v>155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2" t="s">
        <v>68</v>
      </c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57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9"/>
      <c r="CB40" s="57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9"/>
      <c r="CX40" s="57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9"/>
    </row>
    <row r="41" spans="1:123" s="34" customFormat="1" ht="15.75">
      <c r="A41" s="62"/>
      <c r="B41" s="62"/>
      <c r="C41" s="62"/>
      <c r="D41" s="62"/>
      <c r="E41" s="62"/>
      <c r="F41" s="62"/>
      <c r="G41" s="62"/>
      <c r="H41" s="62"/>
      <c r="I41" s="63" t="s">
        <v>156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2" t="s">
        <v>68</v>
      </c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57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9"/>
      <c r="CB41" s="57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9"/>
      <c r="CX41" s="57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9"/>
    </row>
    <row r="42" spans="1:123" s="34" customFormat="1" ht="15.75">
      <c r="A42" s="62" t="s">
        <v>171</v>
      </c>
      <c r="B42" s="62"/>
      <c r="C42" s="62"/>
      <c r="D42" s="62"/>
      <c r="E42" s="62"/>
      <c r="F42" s="62"/>
      <c r="G42" s="62"/>
      <c r="H42" s="62"/>
      <c r="I42" s="63" t="s">
        <v>158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2" t="s">
        <v>68</v>
      </c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57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9"/>
      <c r="CB42" s="57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9"/>
      <c r="CX42" s="57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9"/>
    </row>
    <row r="43" spans="1:123" s="34" customFormat="1" ht="15.75">
      <c r="A43" s="62"/>
      <c r="B43" s="62"/>
      <c r="C43" s="62"/>
      <c r="D43" s="62"/>
      <c r="E43" s="62"/>
      <c r="F43" s="62"/>
      <c r="G43" s="62"/>
      <c r="H43" s="62"/>
      <c r="I43" s="63" t="s">
        <v>155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2" t="s">
        <v>68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57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9"/>
      <c r="CB43" s="57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9"/>
      <c r="CX43" s="57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9"/>
    </row>
    <row r="44" spans="1:123" s="34" customFormat="1" ht="15.75">
      <c r="A44" s="62"/>
      <c r="B44" s="62"/>
      <c r="C44" s="62"/>
      <c r="D44" s="62"/>
      <c r="E44" s="62"/>
      <c r="F44" s="62"/>
      <c r="G44" s="62"/>
      <c r="H44" s="62"/>
      <c r="I44" s="63" t="s">
        <v>156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2" t="s">
        <v>68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57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9"/>
      <c r="CB44" s="57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9"/>
      <c r="CX44" s="57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9"/>
    </row>
    <row r="45" spans="1:123" s="34" customFormat="1" ht="15.75">
      <c r="A45" s="62" t="s">
        <v>172</v>
      </c>
      <c r="B45" s="62"/>
      <c r="C45" s="62"/>
      <c r="D45" s="62"/>
      <c r="E45" s="62"/>
      <c r="F45" s="62"/>
      <c r="G45" s="62"/>
      <c r="H45" s="62"/>
      <c r="I45" s="63" t="s">
        <v>160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2" t="s">
        <v>68</v>
      </c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57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9"/>
      <c r="CB45" s="57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9"/>
      <c r="CX45" s="57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9"/>
    </row>
    <row r="46" spans="1:123" s="34" customFormat="1" ht="15.75">
      <c r="A46" s="62"/>
      <c r="B46" s="62"/>
      <c r="C46" s="62"/>
      <c r="D46" s="62"/>
      <c r="E46" s="62"/>
      <c r="F46" s="62"/>
      <c r="G46" s="62"/>
      <c r="H46" s="62"/>
      <c r="I46" s="63" t="s">
        <v>161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57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9"/>
      <c r="CB46" s="57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9"/>
      <c r="CX46" s="57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9"/>
    </row>
    <row r="47" spans="1:123" s="34" customFormat="1" ht="15.75">
      <c r="A47" s="62"/>
      <c r="B47" s="62"/>
      <c r="C47" s="62"/>
      <c r="D47" s="62"/>
      <c r="E47" s="62"/>
      <c r="F47" s="62"/>
      <c r="G47" s="62"/>
      <c r="H47" s="62"/>
      <c r="I47" s="63" t="s">
        <v>168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57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9"/>
      <c r="CB47" s="57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9"/>
      <c r="CX47" s="57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9"/>
    </row>
    <row r="48" spans="1:123" s="34" customFormat="1" ht="15.75">
      <c r="A48" s="62"/>
      <c r="B48" s="62"/>
      <c r="C48" s="62"/>
      <c r="D48" s="62"/>
      <c r="E48" s="62"/>
      <c r="F48" s="62"/>
      <c r="G48" s="62"/>
      <c r="H48" s="62"/>
      <c r="I48" s="63" t="s">
        <v>173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57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9"/>
      <c r="CB48" s="57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9"/>
      <c r="CX48" s="57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9"/>
    </row>
    <row r="49" spans="1:123" s="34" customFormat="1" ht="15.75">
      <c r="A49" s="62"/>
      <c r="B49" s="62"/>
      <c r="C49" s="62"/>
      <c r="D49" s="62"/>
      <c r="E49" s="62"/>
      <c r="F49" s="62"/>
      <c r="G49" s="62"/>
      <c r="H49" s="62"/>
      <c r="I49" s="63" t="s">
        <v>174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57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9"/>
      <c r="CB49" s="57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9"/>
      <c r="CX49" s="57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9"/>
    </row>
    <row r="50" spans="1:123" s="34" customFormat="1" ht="15.75">
      <c r="A50" s="62" t="s">
        <v>175</v>
      </c>
      <c r="B50" s="62"/>
      <c r="C50" s="62"/>
      <c r="D50" s="62"/>
      <c r="E50" s="62"/>
      <c r="F50" s="62"/>
      <c r="G50" s="62"/>
      <c r="H50" s="62"/>
      <c r="I50" s="63" t="s">
        <v>154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2" t="s">
        <v>68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57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9"/>
      <c r="CB50" s="57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9"/>
      <c r="CX50" s="57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9"/>
    </row>
    <row r="51" spans="1:123" s="34" customFormat="1" ht="15.75">
      <c r="A51" s="62"/>
      <c r="B51" s="62"/>
      <c r="C51" s="62"/>
      <c r="D51" s="62"/>
      <c r="E51" s="62"/>
      <c r="F51" s="62"/>
      <c r="G51" s="62"/>
      <c r="H51" s="62"/>
      <c r="I51" s="63" t="s">
        <v>155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2" t="s">
        <v>68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57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9"/>
      <c r="CB51" s="57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9"/>
      <c r="CX51" s="57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9"/>
    </row>
    <row r="52" spans="1:123" s="34" customFormat="1" ht="15.75">
      <c r="A52" s="62"/>
      <c r="B52" s="62"/>
      <c r="C52" s="62"/>
      <c r="D52" s="62"/>
      <c r="E52" s="62"/>
      <c r="F52" s="62"/>
      <c r="G52" s="62"/>
      <c r="H52" s="62"/>
      <c r="I52" s="63" t="s">
        <v>156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2" t="s">
        <v>68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57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9"/>
      <c r="CB52" s="57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9"/>
      <c r="CX52" s="57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9"/>
    </row>
    <row r="53" spans="1:123" s="34" customFormat="1" ht="15.75">
      <c r="A53" s="62" t="s">
        <v>176</v>
      </c>
      <c r="B53" s="62"/>
      <c r="C53" s="62"/>
      <c r="D53" s="62"/>
      <c r="E53" s="62"/>
      <c r="F53" s="62"/>
      <c r="G53" s="62"/>
      <c r="H53" s="62"/>
      <c r="I53" s="63" t="s">
        <v>158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2" t="s">
        <v>68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57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9"/>
      <c r="CB53" s="57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9"/>
      <c r="CX53" s="57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9"/>
    </row>
    <row r="54" spans="1:123" s="34" customFormat="1" ht="15.75">
      <c r="A54" s="62"/>
      <c r="B54" s="62"/>
      <c r="C54" s="62"/>
      <c r="D54" s="62"/>
      <c r="E54" s="62"/>
      <c r="F54" s="62"/>
      <c r="G54" s="62"/>
      <c r="H54" s="62"/>
      <c r="I54" s="63" t="s">
        <v>155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2" t="s">
        <v>68</v>
      </c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57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9"/>
      <c r="CB54" s="57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9"/>
      <c r="CX54" s="57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9"/>
    </row>
    <row r="55" spans="1:123" s="34" customFormat="1" ht="15.75">
      <c r="A55" s="62"/>
      <c r="B55" s="62"/>
      <c r="C55" s="62"/>
      <c r="D55" s="62"/>
      <c r="E55" s="62"/>
      <c r="F55" s="62"/>
      <c r="G55" s="62"/>
      <c r="H55" s="62"/>
      <c r="I55" s="63" t="s">
        <v>156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2" t="s">
        <v>68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57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9"/>
      <c r="CB55" s="57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9"/>
      <c r="CX55" s="57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9"/>
    </row>
    <row r="56" spans="1:123" s="34" customFormat="1" ht="15.75">
      <c r="A56" s="62" t="s">
        <v>177</v>
      </c>
      <c r="B56" s="62"/>
      <c r="C56" s="62"/>
      <c r="D56" s="62"/>
      <c r="E56" s="62"/>
      <c r="F56" s="62"/>
      <c r="G56" s="62"/>
      <c r="H56" s="62"/>
      <c r="I56" s="63" t="s">
        <v>160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2" t="s">
        <v>68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57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9"/>
      <c r="CB56" s="57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9"/>
      <c r="CX56" s="57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9"/>
    </row>
    <row r="57" spans="1:123" s="34" customFormat="1" ht="15.75">
      <c r="A57" s="62"/>
      <c r="B57" s="62"/>
      <c r="C57" s="62"/>
      <c r="D57" s="62"/>
      <c r="E57" s="62"/>
      <c r="F57" s="62"/>
      <c r="G57" s="62"/>
      <c r="H57" s="62"/>
      <c r="I57" s="63" t="s">
        <v>161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57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9"/>
      <c r="CB57" s="57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9"/>
      <c r="CX57" s="57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9"/>
    </row>
    <row r="58" spans="1:123" s="34" customFormat="1" ht="15.75">
      <c r="A58" s="62"/>
      <c r="B58" s="62"/>
      <c r="C58" s="62"/>
      <c r="D58" s="62"/>
      <c r="E58" s="62"/>
      <c r="F58" s="62"/>
      <c r="G58" s="62"/>
      <c r="H58" s="62"/>
      <c r="I58" s="63" t="s">
        <v>168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57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9"/>
      <c r="CB58" s="57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9"/>
      <c r="CX58" s="57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9"/>
    </row>
    <row r="59" spans="1:123" s="34" customFormat="1" ht="15.75">
      <c r="A59" s="62"/>
      <c r="B59" s="62"/>
      <c r="C59" s="62"/>
      <c r="D59" s="62"/>
      <c r="E59" s="62"/>
      <c r="F59" s="62"/>
      <c r="G59" s="62"/>
      <c r="H59" s="62"/>
      <c r="I59" s="63" t="s">
        <v>163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57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9"/>
      <c r="CB59" s="57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9"/>
      <c r="CX59" s="57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9"/>
    </row>
    <row r="60" spans="1:123" s="34" customFormat="1" ht="15.75">
      <c r="A60" s="62"/>
      <c r="B60" s="62"/>
      <c r="C60" s="62"/>
      <c r="D60" s="62"/>
      <c r="E60" s="62"/>
      <c r="F60" s="62"/>
      <c r="G60" s="62"/>
      <c r="H60" s="62"/>
      <c r="I60" s="63" t="s">
        <v>178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57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9"/>
      <c r="CB60" s="57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9"/>
      <c r="CX60" s="57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9"/>
    </row>
    <row r="61" spans="1:123" s="34" customFormat="1" ht="15.75">
      <c r="A61" s="62"/>
      <c r="B61" s="62"/>
      <c r="C61" s="62"/>
      <c r="D61" s="62"/>
      <c r="E61" s="62"/>
      <c r="F61" s="62"/>
      <c r="G61" s="62"/>
      <c r="H61" s="62"/>
      <c r="I61" s="63" t="s">
        <v>165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57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9"/>
      <c r="CB61" s="57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9"/>
      <c r="CX61" s="57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9"/>
    </row>
    <row r="62" spans="1:123" s="34" customFormat="1" ht="15.75">
      <c r="A62" s="62" t="s">
        <v>179</v>
      </c>
      <c r="B62" s="62"/>
      <c r="C62" s="62"/>
      <c r="D62" s="62"/>
      <c r="E62" s="62"/>
      <c r="F62" s="62"/>
      <c r="G62" s="62"/>
      <c r="H62" s="62"/>
      <c r="I62" s="63" t="s">
        <v>154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2" t="s">
        <v>68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57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9"/>
      <c r="CB62" s="57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9"/>
      <c r="CX62" s="57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9"/>
    </row>
    <row r="63" spans="1:123" s="34" customFormat="1" ht="15.75">
      <c r="A63" s="62"/>
      <c r="B63" s="62"/>
      <c r="C63" s="62"/>
      <c r="D63" s="62"/>
      <c r="E63" s="62"/>
      <c r="F63" s="62"/>
      <c r="G63" s="62"/>
      <c r="H63" s="62"/>
      <c r="I63" s="63" t="s">
        <v>155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2" t="s">
        <v>68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57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9"/>
      <c r="CB63" s="57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9"/>
      <c r="CX63" s="57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9"/>
    </row>
    <row r="64" spans="1:123" s="34" customFormat="1" ht="15.75">
      <c r="A64" s="62"/>
      <c r="B64" s="62"/>
      <c r="C64" s="62"/>
      <c r="D64" s="62"/>
      <c r="E64" s="62"/>
      <c r="F64" s="62"/>
      <c r="G64" s="62"/>
      <c r="H64" s="62"/>
      <c r="I64" s="63" t="s">
        <v>156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2" t="s">
        <v>68</v>
      </c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57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9"/>
      <c r="CB64" s="57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9"/>
      <c r="CX64" s="57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9"/>
    </row>
    <row r="65" spans="1:123" s="34" customFormat="1" ht="15.75">
      <c r="A65" s="62" t="s">
        <v>180</v>
      </c>
      <c r="B65" s="62"/>
      <c r="C65" s="62"/>
      <c r="D65" s="62"/>
      <c r="E65" s="62"/>
      <c r="F65" s="62"/>
      <c r="G65" s="62"/>
      <c r="H65" s="62"/>
      <c r="I65" s="63" t="s">
        <v>158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2" t="s">
        <v>68</v>
      </c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57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9"/>
      <c r="CB65" s="57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9"/>
      <c r="CX65" s="57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9"/>
    </row>
    <row r="66" spans="1:123" s="34" customFormat="1" ht="15.75">
      <c r="A66" s="62"/>
      <c r="B66" s="62"/>
      <c r="C66" s="62"/>
      <c r="D66" s="62"/>
      <c r="E66" s="62"/>
      <c r="F66" s="62"/>
      <c r="G66" s="62"/>
      <c r="H66" s="62"/>
      <c r="I66" s="63" t="s">
        <v>155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2" t="s">
        <v>68</v>
      </c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57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9"/>
      <c r="CB66" s="57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9"/>
      <c r="CX66" s="57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9"/>
    </row>
    <row r="67" spans="1:123" s="34" customFormat="1" ht="15.75">
      <c r="A67" s="62"/>
      <c r="B67" s="62"/>
      <c r="C67" s="62"/>
      <c r="D67" s="62"/>
      <c r="E67" s="62"/>
      <c r="F67" s="62"/>
      <c r="G67" s="62"/>
      <c r="H67" s="62"/>
      <c r="I67" s="63" t="s">
        <v>156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2" t="s">
        <v>68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57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9"/>
      <c r="CB67" s="57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9"/>
      <c r="CX67" s="57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9"/>
    </row>
    <row r="68" spans="1:123" s="34" customFormat="1" ht="15.75">
      <c r="A68" s="62" t="s">
        <v>181</v>
      </c>
      <c r="B68" s="62"/>
      <c r="C68" s="62"/>
      <c r="D68" s="62"/>
      <c r="E68" s="62"/>
      <c r="F68" s="62"/>
      <c r="G68" s="62"/>
      <c r="H68" s="62"/>
      <c r="I68" s="63" t="s">
        <v>182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2" t="s">
        <v>68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57">
        <f>BF71+BF72+0.003</f>
        <v>92.31200000000001</v>
      </c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9"/>
      <c r="CB68" s="57">
        <v>148.066</v>
      </c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9"/>
      <c r="CX68" s="57">
        <v>182.377</v>
      </c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9"/>
    </row>
    <row r="69" spans="1:123" s="34" customFormat="1" ht="15.75">
      <c r="A69" s="62"/>
      <c r="B69" s="62"/>
      <c r="C69" s="62"/>
      <c r="D69" s="62"/>
      <c r="E69" s="62"/>
      <c r="F69" s="62"/>
      <c r="G69" s="62"/>
      <c r="H69" s="62"/>
      <c r="I69" s="63" t="s">
        <v>183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57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9"/>
      <c r="CB69" s="57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9"/>
      <c r="CX69" s="57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9"/>
    </row>
    <row r="70" spans="1:123" s="34" customFormat="1" ht="15.75">
      <c r="A70" s="62" t="s">
        <v>184</v>
      </c>
      <c r="B70" s="62"/>
      <c r="C70" s="62"/>
      <c r="D70" s="62"/>
      <c r="E70" s="62"/>
      <c r="F70" s="62"/>
      <c r="G70" s="62"/>
      <c r="H70" s="62"/>
      <c r="I70" s="63" t="s">
        <v>154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2" t="s">
        <v>68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57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9"/>
      <c r="CB70" s="57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9"/>
      <c r="CX70" s="57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9"/>
    </row>
    <row r="71" spans="1:123" s="34" customFormat="1" ht="15.75">
      <c r="A71" s="62"/>
      <c r="B71" s="62"/>
      <c r="C71" s="62"/>
      <c r="D71" s="62"/>
      <c r="E71" s="62"/>
      <c r="F71" s="62"/>
      <c r="G71" s="62"/>
      <c r="H71" s="62"/>
      <c r="I71" s="63" t="s">
        <v>155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2" t="s">
        <v>68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57">
        <f>9.484+19.6+13.781-25.409+10.526+14.799</f>
        <v>42.781000000000006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9"/>
      <c r="CB71" s="57">
        <v>82.216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9"/>
      <c r="CX71" s="57">
        <f>22.115+18.086+18.165+14.908+13.792+9.036</f>
        <v>96.10199999999999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9"/>
    </row>
    <row r="72" spans="1:123" s="34" customFormat="1" ht="15.75">
      <c r="A72" s="62"/>
      <c r="B72" s="62"/>
      <c r="C72" s="62"/>
      <c r="D72" s="62"/>
      <c r="E72" s="62"/>
      <c r="F72" s="62"/>
      <c r="G72" s="62"/>
      <c r="H72" s="62"/>
      <c r="I72" s="63" t="s">
        <v>156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2" t="s">
        <v>68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57">
        <f>-7.23+9.857+6.798+13.406+13.11+13.587</f>
        <v>49.528000000000006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9"/>
      <c r="CB72" s="57">
        <v>63.85</v>
      </c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9"/>
      <c r="CX72" s="57">
        <f>7.638+8.43+12.251+15.147+19.505+23.306</f>
        <v>86.27699999999999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9"/>
    </row>
    <row r="73" spans="1:123" s="34" customFormat="1" ht="15.75">
      <c r="A73" s="62" t="s">
        <v>185</v>
      </c>
      <c r="B73" s="62"/>
      <c r="C73" s="62"/>
      <c r="D73" s="62"/>
      <c r="E73" s="62"/>
      <c r="F73" s="62"/>
      <c r="G73" s="62"/>
      <c r="H73" s="62"/>
      <c r="I73" s="63" t="s">
        <v>158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2" t="s">
        <v>68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57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9"/>
      <c r="CB73" s="57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9"/>
      <c r="CX73" s="57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9"/>
    </row>
    <row r="74" spans="1:123" s="34" customFormat="1" ht="15.75">
      <c r="A74" s="62"/>
      <c r="B74" s="62"/>
      <c r="C74" s="62"/>
      <c r="D74" s="62"/>
      <c r="E74" s="62"/>
      <c r="F74" s="62"/>
      <c r="G74" s="62"/>
      <c r="H74" s="62"/>
      <c r="I74" s="63" t="s">
        <v>155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2" t="s">
        <v>68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57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9"/>
      <c r="CB74" s="57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9"/>
      <c r="CX74" s="57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9"/>
    </row>
    <row r="75" spans="1:123" s="34" customFormat="1" ht="15.75">
      <c r="A75" s="62"/>
      <c r="B75" s="62"/>
      <c r="C75" s="62"/>
      <c r="D75" s="62"/>
      <c r="E75" s="62"/>
      <c r="F75" s="62"/>
      <c r="G75" s="62"/>
      <c r="H75" s="62"/>
      <c r="I75" s="63" t="s">
        <v>156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2" t="s">
        <v>68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57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9"/>
      <c r="CB75" s="57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9"/>
      <c r="CX75" s="57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9"/>
    </row>
    <row r="76" spans="1:123" s="34" customFormat="1" ht="15.75">
      <c r="A76" s="62" t="s">
        <v>186</v>
      </c>
      <c r="B76" s="62"/>
      <c r="C76" s="62"/>
      <c r="D76" s="62"/>
      <c r="E76" s="62"/>
      <c r="F76" s="62"/>
      <c r="G76" s="62"/>
      <c r="H76" s="62"/>
      <c r="I76" s="63" t="s">
        <v>187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2" t="s">
        <v>68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57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9"/>
      <c r="CB76" s="57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9"/>
      <c r="CX76" s="57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9"/>
    </row>
    <row r="77" spans="1:123" s="34" customFormat="1" ht="15.75">
      <c r="A77" s="62"/>
      <c r="B77" s="62"/>
      <c r="C77" s="62"/>
      <c r="D77" s="62"/>
      <c r="E77" s="62"/>
      <c r="F77" s="62"/>
      <c r="G77" s="62"/>
      <c r="H77" s="62"/>
      <c r="I77" s="63" t="s">
        <v>188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57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9"/>
      <c r="CB77" s="57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9"/>
      <c r="CX77" s="57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9"/>
    </row>
    <row r="78" spans="1:123" s="34" customFormat="1" ht="15.75">
      <c r="A78" s="62" t="s">
        <v>189</v>
      </c>
      <c r="B78" s="62"/>
      <c r="C78" s="62"/>
      <c r="D78" s="62"/>
      <c r="E78" s="62"/>
      <c r="F78" s="62"/>
      <c r="G78" s="62"/>
      <c r="H78" s="62"/>
      <c r="I78" s="63" t="s">
        <v>154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2" t="s">
        <v>68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57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9"/>
      <c r="CB78" s="57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9"/>
      <c r="CX78" s="57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9"/>
    </row>
    <row r="79" spans="1:123" s="34" customFormat="1" ht="15.75">
      <c r="A79" s="62"/>
      <c r="B79" s="62"/>
      <c r="C79" s="62"/>
      <c r="D79" s="62"/>
      <c r="E79" s="62"/>
      <c r="F79" s="62"/>
      <c r="G79" s="62"/>
      <c r="H79" s="62"/>
      <c r="I79" s="63" t="s">
        <v>155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2" t="s">
        <v>68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57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9"/>
      <c r="CB79" s="57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9"/>
      <c r="CX79" s="57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9"/>
    </row>
    <row r="80" spans="1:123" s="34" customFormat="1" ht="15.75">
      <c r="A80" s="62"/>
      <c r="B80" s="62"/>
      <c r="C80" s="62"/>
      <c r="D80" s="62"/>
      <c r="E80" s="62"/>
      <c r="F80" s="62"/>
      <c r="G80" s="62"/>
      <c r="H80" s="62"/>
      <c r="I80" s="63" t="s">
        <v>156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2" t="s">
        <v>68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57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9"/>
      <c r="CB80" s="57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9"/>
      <c r="CX80" s="57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9"/>
    </row>
    <row r="81" spans="1:123" s="34" customFormat="1" ht="15.75">
      <c r="A81" s="62" t="s">
        <v>190</v>
      </c>
      <c r="B81" s="62"/>
      <c r="C81" s="62"/>
      <c r="D81" s="62"/>
      <c r="E81" s="62"/>
      <c r="F81" s="62"/>
      <c r="G81" s="62"/>
      <c r="H81" s="62"/>
      <c r="I81" s="63" t="s">
        <v>158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2" t="s">
        <v>68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57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9"/>
      <c r="CB81" s="57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9"/>
      <c r="CX81" s="57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9"/>
    </row>
    <row r="82" spans="1:123" s="34" customFormat="1" ht="15.75">
      <c r="A82" s="62"/>
      <c r="B82" s="62"/>
      <c r="C82" s="62"/>
      <c r="D82" s="62"/>
      <c r="E82" s="62"/>
      <c r="F82" s="62"/>
      <c r="G82" s="62"/>
      <c r="H82" s="62"/>
      <c r="I82" s="63" t="s">
        <v>155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2" t="s">
        <v>68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57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9"/>
      <c r="CB82" s="57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9"/>
      <c r="CX82" s="57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9"/>
    </row>
    <row r="83" spans="1:123" s="34" customFormat="1" ht="15.75">
      <c r="A83" s="62"/>
      <c r="B83" s="62"/>
      <c r="C83" s="62"/>
      <c r="D83" s="62"/>
      <c r="E83" s="62"/>
      <c r="F83" s="62"/>
      <c r="G83" s="62"/>
      <c r="H83" s="62"/>
      <c r="I83" s="63" t="s">
        <v>156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2" t="s">
        <v>68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57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9"/>
      <c r="CB83" s="57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9"/>
      <c r="CX83" s="57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9"/>
    </row>
    <row r="84" spans="1:123" s="34" customFormat="1" ht="15.75">
      <c r="A84" s="62" t="s">
        <v>45</v>
      </c>
      <c r="B84" s="62"/>
      <c r="C84" s="62"/>
      <c r="D84" s="62"/>
      <c r="E84" s="62"/>
      <c r="F84" s="62"/>
      <c r="G84" s="62"/>
      <c r="H84" s="62"/>
      <c r="I84" s="63" t="s">
        <v>403</v>
      </c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2" t="s">
        <v>68</v>
      </c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57">
        <v>61.001</v>
      </c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9"/>
      <c r="CB84" s="57">
        <f>SUM(CB89:CW100)</f>
        <v>111.802</v>
      </c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9"/>
      <c r="CX84" s="57">
        <f>SUM(CX89:DS100)+0.001</f>
        <v>136.602</v>
      </c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9"/>
    </row>
    <row r="85" spans="1:123" s="34" customFormat="1" ht="15.75">
      <c r="A85" s="62"/>
      <c r="B85" s="62"/>
      <c r="C85" s="62"/>
      <c r="D85" s="62"/>
      <c r="E85" s="62"/>
      <c r="F85" s="62"/>
      <c r="G85" s="62"/>
      <c r="H85" s="62"/>
      <c r="I85" s="63" t="s">
        <v>191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57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9"/>
      <c r="CB85" s="57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9"/>
      <c r="CX85" s="57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9"/>
    </row>
    <row r="86" spans="1:123" s="34" customFormat="1" ht="15.75">
      <c r="A86" s="62"/>
      <c r="B86" s="62"/>
      <c r="C86" s="62"/>
      <c r="D86" s="62"/>
      <c r="E86" s="62"/>
      <c r="F86" s="62"/>
      <c r="G86" s="62"/>
      <c r="H86" s="62"/>
      <c r="I86" s="63" t="s">
        <v>151</v>
      </c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57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9"/>
      <c r="CB86" s="57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9"/>
      <c r="CX86" s="57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9"/>
    </row>
    <row r="87" spans="1:123" s="34" customFormat="1" ht="15.75">
      <c r="A87" s="62"/>
      <c r="B87" s="62"/>
      <c r="C87" s="62"/>
      <c r="D87" s="62"/>
      <c r="E87" s="62"/>
      <c r="F87" s="62"/>
      <c r="G87" s="62"/>
      <c r="H87" s="62"/>
      <c r="I87" s="63" t="s">
        <v>192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57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9"/>
      <c r="CB87" s="57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9"/>
      <c r="CX87" s="57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9"/>
    </row>
    <row r="88" spans="1:123" s="34" customFormat="1" ht="15.75">
      <c r="A88" s="62"/>
      <c r="B88" s="62"/>
      <c r="C88" s="62"/>
      <c r="D88" s="62"/>
      <c r="E88" s="62"/>
      <c r="F88" s="62"/>
      <c r="G88" s="62"/>
      <c r="H88" s="62"/>
      <c r="I88" s="63" t="s">
        <v>193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57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9"/>
      <c r="CB88" s="57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9"/>
      <c r="CX88" s="57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9"/>
    </row>
    <row r="89" spans="1:123" s="34" customFormat="1" ht="15.75">
      <c r="A89" s="62"/>
      <c r="B89" s="62"/>
      <c r="C89" s="62"/>
      <c r="D89" s="62"/>
      <c r="E89" s="62"/>
      <c r="F89" s="62"/>
      <c r="G89" s="62"/>
      <c r="H89" s="62"/>
      <c r="I89" s="63" t="s">
        <v>194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2" t="s">
        <v>68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21">
        <v>61</v>
      </c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3"/>
      <c r="CB89" s="57">
        <v>111.802</v>
      </c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9"/>
      <c r="CX89" s="21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3"/>
    </row>
    <row r="90" spans="1:123" s="34" customFormat="1" ht="15.75">
      <c r="A90" s="62"/>
      <c r="B90" s="62"/>
      <c r="C90" s="62"/>
      <c r="D90" s="62"/>
      <c r="E90" s="62"/>
      <c r="F90" s="62"/>
      <c r="G90" s="62"/>
      <c r="H90" s="62"/>
      <c r="I90" s="63" t="s">
        <v>155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2" t="s">
        <v>68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21"/>
      <c r="BG90" s="58">
        <f>4.72+6.216+6.823+3.966+2.731+2</f>
        <v>26.456000000000003</v>
      </c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9"/>
      <c r="CB90" s="57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9"/>
      <c r="CX90" s="57">
        <f>16.564+13.546+13.605+11.166+10.33+6.768</f>
        <v>71.979</v>
      </c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9"/>
    </row>
    <row r="91" spans="1:123" s="34" customFormat="1" ht="15.75">
      <c r="A91" s="62"/>
      <c r="B91" s="62"/>
      <c r="C91" s="62"/>
      <c r="D91" s="62"/>
      <c r="E91" s="62"/>
      <c r="F91" s="62"/>
      <c r="G91" s="62"/>
      <c r="H91" s="62"/>
      <c r="I91" s="63" t="s">
        <v>156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2" t="s">
        <v>68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57">
        <f>1.5+1.724+2.367+12.373+6.051+10.529</f>
        <v>34.544</v>
      </c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22"/>
      <c r="BW91" s="22"/>
      <c r="BX91" s="22"/>
      <c r="BY91" s="22"/>
      <c r="BZ91" s="22"/>
      <c r="CA91" s="23"/>
      <c r="CB91" s="57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9"/>
      <c r="CX91" s="57">
        <f>5.721+6.314+9.176+11.345+14.61+17.456</f>
        <v>64.622</v>
      </c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9"/>
    </row>
    <row r="92" spans="1:123" s="34" customFormat="1" ht="15.75">
      <c r="A92" s="62"/>
      <c r="B92" s="62"/>
      <c r="C92" s="62"/>
      <c r="D92" s="62"/>
      <c r="E92" s="62"/>
      <c r="F92" s="62"/>
      <c r="G92" s="62"/>
      <c r="H92" s="62"/>
      <c r="I92" s="63" t="s">
        <v>195</v>
      </c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2" t="s">
        <v>68</v>
      </c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21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3"/>
      <c r="CB92" s="57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9"/>
      <c r="CX92" s="21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3"/>
    </row>
    <row r="93" spans="1:123" s="34" customFormat="1" ht="15.75">
      <c r="A93" s="62"/>
      <c r="B93" s="62"/>
      <c r="C93" s="62"/>
      <c r="D93" s="62"/>
      <c r="E93" s="62"/>
      <c r="F93" s="62"/>
      <c r="G93" s="62"/>
      <c r="H93" s="62"/>
      <c r="I93" s="63" t="s">
        <v>155</v>
      </c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2" t="s">
        <v>68</v>
      </c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21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3"/>
      <c r="CB93" s="57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9"/>
      <c r="CX93" s="21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3"/>
    </row>
    <row r="94" spans="1:123" s="34" customFormat="1" ht="15.75">
      <c r="A94" s="62"/>
      <c r="B94" s="62"/>
      <c r="C94" s="62"/>
      <c r="D94" s="62"/>
      <c r="E94" s="62"/>
      <c r="F94" s="62"/>
      <c r="G94" s="62"/>
      <c r="H94" s="62"/>
      <c r="I94" s="63" t="s">
        <v>156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2" t="s">
        <v>68</v>
      </c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57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9"/>
      <c r="CB94" s="57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9"/>
      <c r="CX94" s="57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9"/>
    </row>
    <row r="95" spans="1:123" s="34" customFormat="1" ht="15.75">
      <c r="A95" s="62"/>
      <c r="B95" s="62"/>
      <c r="C95" s="62"/>
      <c r="D95" s="62"/>
      <c r="E95" s="62"/>
      <c r="F95" s="62"/>
      <c r="G95" s="62"/>
      <c r="H95" s="62"/>
      <c r="I95" s="63" t="s">
        <v>196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2" t="s">
        <v>68</v>
      </c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57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9"/>
      <c r="CB95" s="57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9"/>
      <c r="CX95" s="57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9"/>
    </row>
    <row r="96" spans="1:123" s="34" customFormat="1" ht="15.75">
      <c r="A96" s="62"/>
      <c r="B96" s="62"/>
      <c r="C96" s="62"/>
      <c r="D96" s="62"/>
      <c r="E96" s="62"/>
      <c r="F96" s="62"/>
      <c r="G96" s="62"/>
      <c r="H96" s="62"/>
      <c r="I96" s="63" t="s">
        <v>155</v>
      </c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2" t="s">
        <v>68</v>
      </c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57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9"/>
      <c r="CB96" s="57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9"/>
      <c r="CX96" s="57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9"/>
    </row>
    <row r="97" spans="1:123" s="34" customFormat="1" ht="15.75">
      <c r="A97" s="62"/>
      <c r="B97" s="62"/>
      <c r="C97" s="62"/>
      <c r="D97" s="62"/>
      <c r="E97" s="62"/>
      <c r="F97" s="62"/>
      <c r="G97" s="62"/>
      <c r="H97" s="62"/>
      <c r="I97" s="63" t="s">
        <v>156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2" t="s">
        <v>68</v>
      </c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57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9"/>
      <c r="CB97" s="57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9"/>
      <c r="CX97" s="57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9"/>
    </row>
    <row r="98" spans="1:123" s="34" customFormat="1" ht="15.75">
      <c r="A98" s="62"/>
      <c r="B98" s="62"/>
      <c r="C98" s="62"/>
      <c r="D98" s="62"/>
      <c r="E98" s="62"/>
      <c r="F98" s="62"/>
      <c r="G98" s="62"/>
      <c r="H98" s="62"/>
      <c r="I98" s="63" t="s">
        <v>197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2" t="s">
        <v>68</v>
      </c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57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9"/>
      <c r="CB98" s="57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9"/>
      <c r="CX98" s="57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9"/>
    </row>
    <row r="99" spans="1:123" s="34" customFormat="1" ht="15.75">
      <c r="A99" s="62"/>
      <c r="B99" s="62"/>
      <c r="C99" s="62"/>
      <c r="D99" s="62"/>
      <c r="E99" s="62"/>
      <c r="F99" s="62"/>
      <c r="G99" s="62"/>
      <c r="H99" s="62"/>
      <c r="I99" s="63" t="s">
        <v>155</v>
      </c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2" t="s">
        <v>68</v>
      </c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57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9"/>
      <c r="CB99" s="57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9"/>
      <c r="CX99" s="57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9"/>
    </row>
    <row r="100" spans="1:123" s="34" customFormat="1" ht="15.75">
      <c r="A100" s="62"/>
      <c r="B100" s="62"/>
      <c r="C100" s="62"/>
      <c r="D100" s="62"/>
      <c r="E100" s="62"/>
      <c r="F100" s="62"/>
      <c r="G100" s="62"/>
      <c r="H100" s="62"/>
      <c r="I100" s="63" t="s">
        <v>156</v>
      </c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2" t="s">
        <v>68</v>
      </c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57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9"/>
      <c r="CB100" s="57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9"/>
      <c r="CX100" s="57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9"/>
    </row>
    <row r="101" spans="1:123" s="34" customFormat="1" ht="15.75">
      <c r="A101" s="62" t="s">
        <v>46</v>
      </c>
      <c r="B101" s="62"/>
      <c r="C101" s="62"/>
      <c r="D101" s="62"/>
      <c r="E101" s="62"/>
      <c r="F101" s="62"/>
      <c r="G101" s="62"/>
      <c r="H101" s="62"/>
      <c r="I101" s="63" t="s">
        <v>198</v>
      </c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2" t="s">
        <v>68</v>
      </c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57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9"/>
      <c r="CB101" s="57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9"/>
      <c r="CX101" s="57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9"/>
    </row>
    <row r="102" spans="1:123" s="34" customFormat="1" ht="15.75">
      <c r="A102" s="62"/>
      <c r="B102" s="62"/>
      <c r="C102" s="62"/>
      <c r="D102" s="62"/>
      <c r="E102" s="62"/>
      <c r="F102" s="62"/>
      <c r="G102" s="62"/>
      <c r="H102" s="62"/>
      <c r="I102" s="63" t="s">
        <v>199</v>
      </c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57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9"/>
      <c r="CB102" s="57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9"/>
      <c r="CX102" s="57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9"/>
    </row>
    <row r="103" spans="1:123" s="34" customFormat="1" ht="15.75">
      <c r="A103" s="62"/>
      <c r="B103" s="62"/>
      <c r="C103" s="62"/>
      <c r="D103" s="62"/>
      <c r="E103" s="62"/>
      <c r="F103" s="62"/>
      <c r="G103" s="62"/>
      <c r="H103" s="62"/>
      <c r="I103" s="63" t="s">
        <v>200</v>
      </c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57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9"/>
      <c r="CB103" s="57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9"/>
      <c r="CX103" s="57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9"/>
    </row>
    <row r="104" spans="1:123" s="34" customFormat="1" ht="15.75">
      <c r="A104" s="62"/>
      <c r="B104" s="62"/>
      <c r="C104" s="62"/>
      <c r="D104" s="62"/>
      <c r="E104" s="62"/>
      <c r="F104" s="62"/>
      <c r="G104" s="62"/>
      <c r="H104" s="62"/>
      <c r="I104" s="63" t="s">
        <v>201</v>
      </c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57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9"/>
      <c r="CB104" s="57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9"/>
      <c r="CX104" s="57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9"/>
    </row>
    <row r="105" spans="1:123" s="34" customFormat="1" ht="15.75">
      <c r="A105" s="62"/>
      <c r="B105" s="62"/>
      <c r="C105" s="62"/>
      <c r="D105" s="62"/>
      <c r="E105" s="62"/>
      <c r="F105" s="62"/>
      <c r="G105" s="62"/>
      <c r="H105" s="62"/>
      <c r="I105" s="63" t="s">
        <v>202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2" t="s">
        <v>68</v>
      </c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57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9"/>
      <c r="CB105" s="57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9"/>
      <c r="CX105" s="57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9"/>
    </row>
    <row r="106" spans="1:123" s="34" customFormat="1" ht="15.75">
      <c r="A106" s="62"/>
      <c r="B106" s="62"/>
      <c r="C106" s="62"/>
      <c r="D106" s="62"/>
      <c r="E106" s="62"/>
      <c r="F106" s="62"/>
      <c r="G106" s="62"/>
      <c r="H106" s="62"/>
      <c r="I106" s="63" t="s">
        <v>203</v>
      </c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2" t="s">
        <v>68</v>
      </c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57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9"/>
      <c r="CB106" s="57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9"/>
      <c r="CX106" s="57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9"/>
    </row>
    <row r="107" spans="1:123" s="34" customFormat="1" ht="15.75">
      <c r="A107" s="62" t="s">
        <v>49</v>
      </c>
      <c r="B107" s="62"/>
      <c r="C107" s="62"/>
      <c r="D107" s="62"/>
      <c r="E107" s="62"/>
      <c r="F107" s="62"/>
      <c r="G107" s="62"/>
      <c r="H107" s="62"/>
      <c r="I107" s="63" t="s">
        <v>204</v>
      </c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57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9"/>
      <c r="CB107" s="57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9"/>
      <c r="CX107" s="57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9"/>
    </row>
    <row r="108" spans="1:123" s="34" customFormat="1" ht="15.75">
      <c r="A108" s="62"/>
      <c r="B108" s="62"/>
      <c r="C108" s="62"/>
      <c r="D108" s="62"/>
      <c r="E108" s="62"/>
      <c r="F108" s="62"/>
      <c r="G108" s="62"/>
      <c r="H108" s="62"/>
      <c r="I108" s="63" t="s">
        <v>205</v>
      </c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57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9"/>
      <c r="CB108" s="57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9"/>
      <c r="CX108" s="57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9"/>
    </row>
    <row r="109" spans="1:123" s="34" customFormat="1" ht="15.75">
      <c r="A109" s="62"/>
      <c r="B109" s="62"/>
      <c r="C109" s="62"/>
      <c r="D109" s="62"/>
      <c r="E109" s="62"/>
      <c r="F109" s="62"/>
      <c r="G109" s="62"/>
      <c r="H109" s="62"/>
      <c r="I109" s="63" t="s">
        <v>91</v>
      </c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57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9"/>
      <c r="CB109" s="57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9"/>
      <c r="CX109" s="57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9"/>
    </row>
    <row r="110" spans="1:123" s="34" customFormat="1" ht="15.75">
      <c r="A110" s="62" t="s">
        <v>52</v>
      </c>
      <c r="B110" s="62"/>
      <c r="C110" s="62"/>
      <c r="D110" s="62"/>
      <c r="E110" s="62"/>
      <c r="F110" s="62"/>
      <c r="G110" s="62"/>
      <c r="H110" s="62"/>
      <c r="I110" s="63" t="s">
        <v>206</v>
      </c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2" t="s">
        <v>208</v>
      </c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57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9"/>
      <c r="CB110" s="57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9"/>
      <c r="CX110" s="57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9"/>
    </row>
    <row r="111" spans="1:123" s="34" customFormat="1" ht="15.75">
      <c r="A111" s="62"/>
      <c r="B111" s="62"/>
      <c r="C111" s="62"/>
      <c r="D111" s="62"/>
      <c r="E111" s="62"/>
      <c r="F111" s="62"/>
      <c r="G111" s="62"/>
      <c r="H111" s="62"/>
      <c r="I111" s="63" t="s">
        <v>207</v>
      </c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57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9"/>
      <c r="CB111" s="57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9"/>
      <c r="CX111" s="57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9"/>
    </row>
    <row r="112" spans="1:123" s="34" customFormat="1" ht="15.75">
      <c r="A112" s="62" t="s">
        <v>209</v>
      </c>
      <c r="B112" s="62"/>
      <c r="C112" s="62"/>
      <c r="D112" s="62"/>
      <c r="E112" s="62"/>
      <c r="F112" s="62"/>
      <c r="G112" s="62"/>
      <c r="H112" s="62"/>
      <c r="I112" s="63" t="s">
        <v>210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2" t="s">
        <v>208</v>
      </c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57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9"/>
      <c r="CB112" s="57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9"/>
      <c r="CX112" s="57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9"/>
    </row>
    <row r="113" spans="1:123" s="34" customFormat="1" ht="15.75">
      <c r="A113" s="62"/>
      <c r="B113" s="62"/>
      <c r="C113" s="62"/>
      <c r="D113" s="62"/>
      <c r="E113" s="62"/>
      <c r="F113" s="62"/>
      <c r="G113" s="62"/>
      <c r="H113" s="62"/>
      <c r="I113" s="63" t="s">
        <v>191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57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9"/>
      <c r="CB113" s="57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9"/>
      <c r="CX113" s="57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9"/>
    </row>
    <row r="114" spans="1:123" s="34" customFormat="1" ht="15.75">
      <c r="A114" s="62"/>
      <c r="B114" s="62"/>
      <c r="C114" s="62"/>
      <c r="D114" s="62"/>
      <c r="E114" s="62"/>
      <c r="F114" s="62"/>
      <c r="G114" s="62"/>
      <c r="H114" s="62"/>
      <c r="I114" s="63" t="s">
        <v>151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57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9"/>
      <c r="CB114" s="57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9"/>
      <c r="CX114" s="57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9"/>
    </row>
    <row r="115" spans="1:123" s="34" customFormat="1" ht="15.75">
      <c r="A115" s="62"/>
      <c r="B115" s="62"/>
      <c r="C115" s="62"/>
      <c r="D115" s="62"/>
      <c r="E115" s="62"/>
      <c r="F115" s="62"/>
      <c r="G115" s="62"/>
      <c r="H115" s="62"/>
      <c r="I115" s="63" t="s">
        <v>192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57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9"/>
      <c r="CB115" s="57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9"/>
      <c r="CX115" s="57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9"/>
    </row>
    <row r="116" spans="1:123" s="34" customFormat="1" ht="15.75">
      <c r="A116" s="62"/>
      <c r="B116" s="62"/>
      <c r="C116" s="62"/>
      <c r="D116" s="62"/>
      <c r="E116" s="62"/>
      <c r="F116" s="62"/>
      <c r="G116" s="62"/>
      <c r="H116" s="62"/>
      <c r="I116" s="63" t="s">
        <v>193</v>
      </c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57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9"/>
      <c r="CB116" s="57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9"/>
      <c r="CX116" s="57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9"/>
    </row>
    <row r="117" spans="1:123" s="34" customFormat="1" ht="15.75">
      <c r="A117" s="62"/>
      <c r="B117" s="62"/>
      <c r="C117" s="62"/>
      <c r="D117" s="62"/>
      <c r="E117" s="62"/>
      <c r="F117" s="62"/>
      <c r="G117" s="62"/>
      <c r="H117" s="62"/>
      <c r="I117" s="63" t="s">
        <v>194</v>
      </c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2" t="s">
        <v>208</v>
      </c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57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9"/>
      <c r="CB117" s="57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9"/>
      <c r="CX117" s="57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9"/>
    </row>
    <row r="118" spans="1:123" s="34" customFormat="1" ht="15.75">
      <c r="A118" s="62"/>
      <c r="B118" s="62"/>
      <c r="C118" s="62"/>
      <c r="D118" s="62"/>
      <c r="E118" s="62"/>
      <c r="F118" s="62"/>
      <c r="G118" s="62"/>
      <c r="H118" s="62"/>
      <c r="I118" s="63" t="s">
        <v>195</v>
      </c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2" t="s">
        <v>208</v>
      </c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57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9"/>
      <c r="CB118" s="57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9"/>
      <c r="CX118" s="57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9"/>
    </row>
    <row r="119" spans="1:123" s="34" customFormat="1" ht="15.75">
      <c r="A119" s="62"/>
      <c r="B119" s="62"/>
      <c r="C119" s="62"/>
      <c r="D119" s="62"/>
      <c r="E119" s="62"/>
      <c r="F119" s="62"/>
      <c r="G119" s="62"/>
      <c r="H119" s="62"/>
      <c r="I119" s="63" t="s">
        <v>196</v>
      </c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2" t="s">
        <v>208</v>
      </c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57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9"/>
      <c r="CB119" s="57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9"/>
      <c r="CX119" s="57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9"/>
    </row>
    <row r="120" spans="1:123" s="34" customFormat="1" ht="15.75">
      <c r="A120" s="62"/>
      <c r="B120" s="62"/>
      <c r="C120" s="62"/>
      <c r="D120" s="62"/>
      <c r="E120" s="62"/>
      <c r="F120" s="62"/>
      <c r="G120" s="62"/>
      <c r="H120" s="62"/>
      <c r="I120" s="63" t="s">
        <v>197</v>
      </c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2" t="s">
        <v>208</v>
      </c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57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9"/>
      <c r="CB120" s="57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9"/>
      <c r="CX120" s="57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9"/>
    </row>
    <row r="121" spans="1:123" s="34" customFormat="1" ht="15.75">
      <c r="A121" s="62" t="s">
        <v>211</v>
      </c>
      <c r="B121" s="62"/>
      <c r="C121" s="62"/>
      <c r="D121" s="62"/>
      <c r="E121" s="62"/>
      <c r="F121" s="62"/>
      <c r="G121" s="62"/>
      <c r="H121" s="62"/>
      <c r="I121" s="63" t="s">
        <v>212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2" t="s">
        <v>208</v>
      </c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57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9"/>
      <c r="CB121" s="57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9"/>
      <c r="CX121" s="57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9"/>
    </row>
    <row r="122" spans="1:123" s="34" customFormat="1" ht="15.75">
      <c r="A122" s="62"/>
      <c r="B122" s="62"/>
      <c r="C122" s="62"/>
      <c r="D122" s="62"/>
      <c r="E122" s="62"/>
      <c r="F122" s="62"/>
      <c r="G122" s="62"/>
      <c r="H122" s="62"/>
      <c r="I122" s="63" t="s">
        <v>213</v>
      </c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57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9"/>
      <c r="CB122" s="57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9"/>
      <c r="CX122" s="57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9"/>
    </row>
    <row r="123" spans="1:123" s="34" customFormat="1" ht="15.75">
      <c r="A123" s="62"/>
      <c r="B123" s="62"/>
      <c r="C123" s="62"/>
      <c r="D123" s="62"/>
      <c r="E123" s="62"/>
      <c r="F123" s="62"/>
      <c r="G123" s="62"/>
      <c r="H123" s="62"/>
      <c r="I123" s="63" t="s">
        <v>214</v>
      </c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57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9"/>
      <c r="CB123" s="57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9"/>
      <c r="CX123" s="57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9"/>
    </row>
    <row r="124" spans="1:123" s="34" customFormat="1" ht="15.75">
      <c r="A124" s="62"/>
      <c r="B124" s="62"/>
      <c r="C124" s="62"/>
      <c r="D124" s="62"/>
      <c r="E124" s="62"/>
      <c r="F124" s="62"/>
      <c r="G124" s="62"/>
      <c r="H124" s="62"/>
      <c r="I124" s="63" t="s">
        <v>215</v>
      </c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57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9"/>
      <c r="CB124" s="57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9"/>
      <c r="CX124" s="57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9"/>
    </row>
    <row r="125" spans="1:123" s="34" customFormat="1" ht="15.75">
      <c r="A125" s="62" t="s">
        <v>59</v>
      </c>
      <c r="B125" s="62"/>
      <c r="C125" s="62"/>
      <c r="D125" s="62"/>
      <c r="E125" s="62"/>
      <c r="F125" s="62"/>
      <c r="G125" s="62"/>
      <c r="H125" s="62"/>
      <c r="I125" s="63" t="s">
        <v>216</v>
      </c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57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9"/>
      <c r="CB125" s="57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9"/>
      <c r="CX125" s="57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9"/>
    </row>
    <row r="126" spans="1:123" s="34" customFormat="1" ht="15.75">
      <c r="A126" s="62"/>
      <c r="B126" s="62"/>
      <c r="C126" s="62"/>
      <c r="D126" s="62"/>
      <c r="E126" s="62"/>
      <c r="F126" s="62"/>
      <c r="G126" s="62"/>
      <c r="H126" s="62"/>
      <c r="I126" s="63" t="s">
        <v>217</v>
      </c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57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9"/>
      <c r="CB126" s="57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9"/>
      <c r="CX126" s="57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9"/>
    </row>
    <row r="127" spans="1:123" s="34" customFormat="1" ht="15.75">
      <c r="A127" s="62"/>
      <c r="B127" s="62"/>
      <c r="C127" s="62"/>
      <c r="D127" s="62"/>
      <c r="E127" s="62"/>
      <c r="F127" s="62"/>
      <c r="G127" s="62"/>
      <c r="H127" s="62"/>
      <c r="I127" s="63" t="s">
        <v>91</v>
      </c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57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9"/>
      <c r="CB127" s="57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9"/>
      <c r="CX127" s="57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9"/>
    </row>
    <row r="128" spans="1:123" s="34" customFormat="1" ht="15.75">
      <c r="A128" s="62" t="s">
        <v>61</v>
      </c>
      <c r="B128" s="62"/>
      <c r="C128" s="62"/>
      <c r="D128" s="62"/>
      <c r="E128" s="62"/>
      <c r="F128" s="62"/>
      <c r="G128" s="62"/>
      <c r="H128" s="62"/>
      <c r="I128" s="63" t="s">
        <v>218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2" t="s">
        <v>219</v>
      </c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57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9"/>
      <c r="CB128" s="57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9"/>
      <c r="CX128" s="57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9"/>
    </row>
    <row r="129" spans="1:123" s="34" customFormat="1" ht="15.75">
      <c r="A129" s="62"/>
      <c r="B129" s="62"/>
      <c r="C129" s="62"/>
      <c r="D129" s="62"/>
      <c r="E129" s="62"/>
      <c r="F129" s="62"/>
      <c r="G129" s="62"/>
      <c r="H129" s="62"/>
      <c r="I129" s="63" t="s">
        <v>207</v>
      </c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57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9"/>
      <c r="CB129" s="57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9"/>
      <c r="CX129" s="57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9"/>
    </row>
    <row r="130" spans="1:123" s="34" customFormat="1" ht="15.75">
      <c r="A130" s="62" t="s">
        <v>64</v>
      </c>
      <c r="B130" s="62"/>
      <c r="C130" s="62"/>
      <c r="D130" s="62"/>
      <c r="E130" s="62"/>
      <c r="F130" s="62"/>
      <c r="G130" s="62"/>
      <c r="H130" s="62"/>
      <c r="I130" s="63" t="s">
        <v>220</v>
      </c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2" t="s">
        <v>219</v>
      </c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57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9"/>
      <c r="CB130" s="57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9"/>
      <c r="CX130" s="57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9"/>
    </row>
    <row r="131" spans="1:123" s="34" customFormat="1" ht="15.75">
      <c r="A131" s="62"/>
      <c r="B131" s="62"/>
      <c r="C131" s="62"/>
      <c r="D131" s="62"/>
      <c r="E131" s="62"/>
      <c r="F131" s="62"/>
      <c r="G131" s="62"/>
      <c r="H131" s="62"/>
      <c r="I131" s="63" t="s">
        <v>191</v>
      </c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57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9"/>
      <c r="CB131" s="57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9"/>
      <c r="CX131" s="57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9"/>
    </row>
    <row r="132" spans="1:123" s="34" customFormat="1" ht="15.75">
      <c r="A132" s="62"/>
      <c r="B132" s="62"/>
      <c r="C132" s="62"/>
      <c r="D132" s="62"/>
      <c r="E132" s="62"/>
      <c r="F132" s="62"/>
      <c r="G132" s="62"/>
      <c r="H132" s="62"/>
      <c r="I132" s="63" t="s">
        <v>151</v>
      </c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57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9"/>
      <c r="CB132" s="57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9"/>
      <c r="CX132" s="57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9"/>
    </row>
    <row r="133" spans="1:123" s="34" customFormat="1" ht="15.75">
      <c r="A133" s="62"/>
      <c r="B133" s="62"/>
      <c r="C133" s="62"/>
      <c r="D133" s="62"/>
      <c r="E133" s="62"/>
      <c r="F133" s="62"/>
      <c r="G133" s="62"/>
      <c r="H133" s="62"/>
      <c r="I133" s="63" t="s">
        <v>192</v>
      </c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57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9"/>
      <c r="CB133" s="57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9"/>
      <c r="CX133" s="57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9"/>
    </row>
    <row r="134" spans="1:123" s="34" customFormat="1" ht="15.75">
      <c r="A134" s="62"/>
      <c r="B134" s="62"/>
      <c r="C134" s="62"/>
      <c r="D134" s="62"/>
      <c r="E134" s="62"/>
      <c r="F134" s="62"/>
      <c r="G134" s="62"/>
      <c r="H134" s="62"/>
      <c r="I134" s="63" t="s">
        <v>193</v>
      </c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57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9"/>
      <c r="CB134" s="57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9"/>
      <c r="CX134" s="57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9"/>
    </row>
    <row r="135" spans="1:123" s="34" customFormat="1" ht="15.75">
      <c r="A135" s="62"/>
      <c r="B135" s="62"/>
      <c r="C135" s="62"/>
      <c r="D135" s="62"/>
      <c r="E135" s="62"/>
      <c r="F135" s="62"/>
      <c r="G135" s="62"/>
      <c r="H135" s="62"/>
      <c r="I135" s="63" t="s">
        <v>194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2" t="s">
        <v>219</v>
      </c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57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9"/>
      <c r="CB135" s="57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9"/>
      <c r="CX135" s="57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9"/>
    </row>
    <row r="136" spans="1:123" s="34" customFormat="1" ht="15.75">
      <c r="A136" s="62"/>
      <c r="B136" s="62"/>
      <c r="C136" s="62"/>
      <c r="D136" s="62"/>
      <c r="E136" s="62"/>
      <c r="F136" s="62"/>
      <c r="G136" s="62"/>
      <c r="H136" s="62"/>
      <c r="I136" s="63" t="s">
        <v>195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2" t="s">
        <v>219</v>
      </c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57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9"/>
      <c r="CB136" s="57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9"/>
      <c r="CX136" s="57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9"/>
    </row>
    <row r="137" spans="1:123" s="34" customFormat="1" ht="15.75">
      <c r="A137" s="62"/>
      <c r="B137" s="62"/>
      <c r="C137" s="62"/>
      <c r="D137" s="62"/>
      <c r="E137" s="62"/>
      <c r="F137" s="62"/>
      <c r="G137" s="62"/>
      <c r="H137" s="62"/>
      <c r="I137" s="63" t="s">
        <v>196</v>
      </c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2" t="s">
        <v>219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57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9"/>
      <c r="CB137" s="57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9"/>
      <c r="CX137" s="57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9"/>
    </row>
    <row r="138" spans="1:123" s="34" customFormat="1" ht="15.75">
      <c r="A138" s="62"/>
      <c r="B138" s="62"/>
      <c r="C138" s="62"/>
      <c r="D138" s="62"/>
      <c r="E138" s="62"/>
      <c r="F138" s="62"/>
      <c r="G138" s="62"/>
      <c r="H138" s="62"/>
      <c r="I138" s="63" t="s">
        <v>197</v>
      </c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2" t="s">
        <v>219</v>
      </c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57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9"/>
      <c r="CB138" s="57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9"/>
      <c r="CX138" s="57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9"/>
    </row>
    <row r="139" spans="1:123" s="34" customFormat="1" ht="15.75">
      <c r="A139" s="62" t="s">
        <v>85</v>
      </c>
      <c r="B139" s="62"/>
      <c r="C139" s="62"/>
      <c r="D139" s="62"/>
      <c r="E139" s="62"/>
      <c r="F139" s="62"/>
      <c r="G139" s="62"/>
      <c r="H139" s="62"/>
      <c r="I139" s="63" t="s">
        <v>221</v>
      </c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2" t="s">
        <v>219</v>
      </c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57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9"/>
      <c r="CB139" s="57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9"/>
      <c r="CX139" s="57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9"/>
    </row>
    <row r="140" spans="1:123" s="34" customFormat="1" ht="15.75">
      <c r="A140" s="62" t="s">
        <v>109</v>
      </c>
      <c r="B140" s="62"/>
      <c r="C140" s="62"/>
      <c r="D140" s="62"/>
      <c r="E140" s="62"/>
      <c r="F140" s="62"/>
      <c r="G140" s="62"/>
      <c r="H140" s="62"/>
      <c r="I140" s="63" t="s">
        <v>86</v>
      </c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2" t="s">
        <v>44</v>
      </c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57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9"/>
      <c r="CB140" s="57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9"/>
      <c r="CX140" s="57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9"/>
    </row>
    <row r="141" spans="1:123" s="34" customFormat="1" ht="15.75">
      <c r="A141" s="62"/>
      <c r="B141" s="62"/>
      <c r="C141" s="62"/>
      <c r="D141" s="62"/>
      <c r="E141" s="62"/>
      <c r="F141" s="62"/>
      <c r="G141" s="62"/>
      <c r="H141" s="62"/>
      <c r="I141" s="63" t="s">
        <v>222</v>
      </c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57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9"/>
      <c r="CB141" s="57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9"/>
      <c r="CX141" s="57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9"/>
    </row>
    <row r="142" spans="1:123" s="34" customFormat="1" ht="15.75">
      <c r="A142" s="62" t="s">
        <v>223</v>
      </c>
      <c r="B142" s="62"/>
      <c r="C142" s="62"/>
      <c r="D142" s="62"/>
      <c r="E142" s="62"/>
      <c r="F142" s="62"/>
      <c r="G142" s="62"/>
      <c r="H142" s="62"/>
      <c r="I142" s="63" t="s">
        <v>110</v>
      </c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57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9"/>
      <c r="CB142" s="57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9"/>
      <c r="CX142" s="57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9"/>
    </row>
    <row r="143" spans="1:123" s="34" customFormat="1" ht="15.75">
      <c r="A143" s="62"/>
      <c r="B143" s="62"/>
      <c r="C143" s="62"/>
      <c r="D143" s="62"/>
      <c r="E143" s="62"/>
      <c r="F143" s="62"/>
      <c r="G143" s="62"/>
      <c r="H143" s="62"/>
      <c r="I143" s="63" t="s">
        <v>278</v>
      </c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57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9"/>
      <c r="CB143" s="57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9"/>
      <c r="CX143" s="57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9"/>
    </row>
    <row r="144" spans="1:123" s="34" customFormat="1" ht="15.75">
      <c r="A144" s="62"/>
      <c r="B144" s="62"/>
      <c r="C144" s="62"/>
      <c r="D144" s="62"/>
      <c r="E144" s="62"/>
      <c r="F144" s="62"/>
      <c r="G144" s="62"/>
      <c r="H144" s="62"/>
      <c r="I144" s="63" t="s">
        <v>111</v>
      </c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57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9"/>
      <c r="CB144" s="57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9"/>
      <c r="CX144" s="57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9"/>
    </row>
    <row r="145" spans="1:123" s="34" customFormat="1" ht="15.75">
      <c r="A145" s="62" t="s">
        <v>224</v>
      </c>
      <c r="B145" s="62"/>
      <c r="C145" s="62"/>
      <c r="D145" s="62"/>
      <c r="E145" s="62"/>
      <c r="F145" s="62"/>
      <c r="G145" s="62"/>
      <c r="H145" s="62"/>
      <c r="I145" s="63" t="s">
        <v>113</v>
      </c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2" t="s">
        <v>115</v>
      </c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57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9"/>
      <c r="CB145" s="57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9"/>
      <c r="CX145" s="57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9"/>
    </row>
    <row r="146" spans="1:123" s="34" customFormat="1" ht="15.75">
      <c r="A146" s="62"/>
      <c r="B146" s="62"/>
      <c r="C146" s="62"/>
      <c r="D146" s="62"/>
      <c r="E146" s="62"/>
      <c r="F146" s="62"/>
      <c r="G146" s="62"/>
      <c r="H146" s="62"/>
      <c r="I146" s="63" t="s">
        <v>114</v>
      </c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57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9"/>
      <c r="CB146" s="57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9"/>
      <c r="CX146" s="57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9"/>
    </row>
    <row r="147" spans="1:123" s="34" customFormat="1" ht="15.75">
      <c r="A147" s="62" t="s">
        <v>225</v>
      </c>
      <c r="B147" s="62"/>
      <c r="C147" s="62"/>
      <c r="D147" s="62"/>
      <c r="E147" s="62"/>
      <c r="F147" s="62"/>
      <c r="G147" s="62"/>
      <c r="H147" s="62"/>
      <c r="I147" s="63" t="s">
        <v>117</v>
      </c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2" t="s">
        <v>44</v>
      </c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57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9"/>
      <c r="CB147" s="57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9"/>
      <c r="CX147" s="57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9"/>
    </row>
    <row r="148" spans="1:123" s="34" customFormat="1" ht="15.75">
      <c r="A148" s="62"/>
      <c r="B148" s="62"/>
      <c r="C148" s="62"/>
      <c r="D148" s="62"/>
      <c r="E148" s="62"/>
      <c r="F148" s="62"/>
      <c r="G148" s="62"/>
      <c r="H148" s="62"/>
      <c r="I148" s="63" t="s">
        <v>118</v>
      </c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2" t="s">
        <v>119</v>
      </c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57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9"/>
      <c r="CB148" s="57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9"/>
      <c r="CX148" s="57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9"/>
    </row>
    <row r="149" spans="1:123" s="34" customFormat="1" ht="15.75" customHeight="1">
      <c r="A149" s="62" t="s">
        <v>226</v>
      </c>
      <c r="B149" s="62"/>
      <c r="C149" s="62"/>
      <c r="D149" s="62"/>
      <c r="E149" s="62"/>
      <c r="F149" s="62"/>
      <c r="G149" s="62"/>
      <c r="H149" s="62"/>
      <c r="I149" s="63" t="s">
        <v>121</v>
      </c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72" t="s">
        <v>429</v>
      </c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3"/>
      <c r="CB149" s="94" t="s">
        <v>423</v>
      </c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6"/>
      <c r="CX149" s="91" t="s">
        <v>423</v>
      </c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3"/>
    </row>
    <row r="150" spans="1:123" s="34" customFormat="1" ht="15.75">
      <c r="A150" s="62"/>
      <c r="B150" s="62"/>
      <c r="C150" s="62"/>
      <c r="D150" s="62"/>
      <c r="E150" s="62"/>
      <c r="F150" s="62"/>
      <c r="G150" s="62"/>
      <c r="H150" s="62"/>
      <c r="I150" s="63" t="s">
        <v>122</v>
      </c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72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3"/>
      <c r="CB150" s="94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6"/>
      <c r="CX150" s="91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3"/>
    </row>
    <row r="151" spans="1:123" s="34" customFormat="1" ht="15.75">
      <c r="A151" s="62"/>
      <c r="B151" s="62"/>
      <c r="C151" s="62"/>
      <c r="D151" s="62"/>
      <c r="E151" s="62"/>
      <c r="F151" s="62"/>
      <c r="G151" s="62"/>
      <c r="H151" s="62"/>
      <c r="I151" s="63" t="s">
        <v>123</v>
      </c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72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3"/>
      <c r="CB151" s="94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6"/>
      <c r="CX151" s="91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3"/>
    </row>
    <row r="152" spans="1:123" s="34" customFormat="1" ht="15.75">
      <c r="A152" s="62" t="s">
        <v>227</v>
      </c>
      <c r="B152" s="62"/>
      <c r="C152" s="62"/>
      <c r="D152" s="62"/>
      <c r="E152" s="62"/>
      <c r="F152" s="62"/>
      <c r="G152" s="62"/>
      <c r="H152" s="62"/>
      <c r="I152" s="63" t="s">
        <v>228</v>
      </c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2" t="s">
        <v>44</v>
      </c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57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9"/>
      <c r="CB152" s="57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9"/>
      <c r="CX152" s="57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9"/>
    </row>
    <row r="153" spans="1:123" s="34" customFormat="1" ht="15.75">
      <c r="A153" s="62" t="s">
        <v>229</v>
      </c>
      <c r="B153" s="62"/>
      <c r="C153" s="62"/>
      <c r="D153" s="62"/>
      <c r="E153" s="62"/>
      <c r="F153" s="62"/>
      <c r="G153" s="62"/>
      <c r="H153" s="62"/>
      <c r="I153" s="63" t="s">
        <v>230</v>
      </c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2" t="s">
        <v>44</v>
      </c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57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9"/>
      <c r="CB153" s="57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9"/>
      <c r="CX153" s="57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9"/>
    </row>
    <row r="154" spans="1:123" s="34" customFormat="1" ht="15.75">
      <c r="A154" s="62" t="s">
        <v>231</v>
      </c>
      <c r="B154" s="62"/>
      <c r="C154" s="62"/>
      <c r="D154" s="62"/>
      <c r="E154" s="62"/>
      <c r="F154" s="62"/>
      <c r="G154" s="62"/>
      <c r="H154" s="62"/>
      <c r="I154" s="63" t="s">
        <v>232</v>
      </c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2" t="s">
        <v>44</v>
      </c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57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9"/>
      <c r="CB154" s="57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9"/>
      <c r="CX154" s="57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9"/>
    </row>
    <row r="155" spans="1:123" s="34" customFormat="1" ht="15.75">
      <c r="A155" s="62" t="s">
        <v>233</v>
      </c>
      <c r="B155" s="62"/>
      <c r="C155" s="62"/>
      <c r="D155" s="62"/>
      <c r="E155" s="62"/>
      <c r="F155" s="62"/>
      <c r="G155" s="62"/>
      <c r="H155" s="62"/>
      <c r="I155" s="63" t="s">
        <v>48</v>
      </c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2" t="s">
        <v>44</v>
      </c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57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9"/>
      <c r="CB155" s="57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9"/>
      <c r="CX155" s="57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9"/>
    </row>
    <row r="156" spans="1:123" s="34" customFormat="1" ht="15.75">
      <c r="A156" s="62" t="s">
        <v>234</v>
      </c>
      <c r="B156" s="62"/>
      <c r="C156" s="62"/>
      <c r="D156" s="62"/>
      <c r="E156" s="62"/>
      <c r="F156" s="62"/>
      <c r="G156" s="62"/>
      <c r="H156" s="62"/>
      <c r="I156" s="63" t="s">
        <v>53</v>
      </c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2" t="s">
        <v>58</v>
      </c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57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9"/>
      <c r="CB156" s="57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9"/>
      <c r="CX156" s="57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9"/>
    </row>
    <row r="157" spans="1:123" s="34" customFormat="1" ht="15.75">
      <c r="A157" s="62"/>
      <c r="B157" s="62"/>
      <c r="C157" s="62"/>
      <c r="D157" s="62"/>
      <c r="E157" s="62"/>
      <c r="F157" s="62"/>
      <c r="G157" s="62"/>
      <c r="H157" s="62"/>
      <c r="I157" s="63" t="s">
        <v>54</v>
      </c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57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9"/>
      <c r="CB157" s="57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9"/>
      <c r="CX157" s="57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9"/>
    </row>
    <row r="158" spans="1:123" s="34" customFormat="1" ht="15.75">
      <c r="A158" s="62"/>
      <c r="B158" s="62"/>
      <c r="C158" s="62"/>
      <c r="D158" s="62"/>
      <c r="E158" s="62"/>
      <c r="F158" s="62"/>
      <c r="G158" s="62"/>
      <c r="H158" s="62"/>
      <c r="I158" s="63" t="s">
        <v>235</v>
      </c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57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9"/>
      <c r="CB158" s="57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9"/>
      <c r="CX158" s="57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9"/>
    </row>
    <row r="159" spans="1:123" s="34" customFormat="1" ht="15.75">
      <c r="A159" s="62" t="s">
        <v>236</v>
      </c>
      <c r="B159" s="62"/>
      <c r="C159" s="62"/>
      <c r="D159" s="62"/>
      <c r="E159" s="62"/>
      <c r="F159" s="62"/>
      <c r="G159" s="62"/>
      <c r="H159" s="62"/>
      <c r="I159" s="63" t="s">
        <v>103</v>
      </c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97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9"/>
      <c r="CB159" s="97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9"/>
      <c r="CX159" s="97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9"/>
    </row>
    <row r="160" spans="1:123" s="34" customFormat="1" ht="15.75">
      <c r="A160" s="62"/>
      <c r="B160" s="62"/>
      <c r="C160" s="62"/>
      <c r="D160" s="62"/>
      <c r="E160" s="62"/>
      <c r="F160" s="62"/>
      <c r="G160" s="62"/>
      <c r="H160" s="62"/>
      <c r="I160" s="63" t="s">
        <v>104</v>
      </c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97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9"/>
      <c r="CB160" s="97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9"/>
      <c r="CX160" s="97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9"/>
    </row>
    <row r="161" spans="1:123" s="34" customFormat="1" ht="15.75">
      <c r="A161" s="62"/>
      <c r="B161" s="62"/>
      <c r="C161" s="62"/>
      <c r="D161" s="62"/>
      <c r="E161" s="62"/>
      <c r="F161" s="62"/>
      <c r="G161" s="62"/>
      <c r="H161" s="62"/>
      <c r="I161" s="63" t="s">
        <v>237</v>
      </c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97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9"/>
      <c r="CB161" s="97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9"/>
      <c r="CX161" s="97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9"/>
    </row>
    <row r="162" spans="1:123" s="34" customFormat="1" ht="15.75">
      <c r="A162" s="62"/>
      <c r="B162" s="62"/>
      <c r="C162" s="62"/>
      <c r="D162" s="62"/>
      <c r="E162" s="62"/>
      <c r="F162" s="62"/>
      <c r="G162" s="62"/>
      <c r="H162" s="62"/>
      <c r="I162" s="63" t="s">
        <v>238</v>
      </c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97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9"/>
      <c r="CB162" s="97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9"/>
      <c r="CX162" s="97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9"/>
    </row>
    <row r="163" spans="1:123" s="34" customFormat="1" ht="16.5" thickBot="1">
      <c r="A163" s="77"/>
      <c r="B163" s="77"/>
      <c r="C163" s="77"/>
      <c r="D163" s="77"/>
      <c r="E163" s="77"/>
      <c r="F163" s="77"/>
      <c r="G163" s="77"/>
      <c r="H163" s="77"/>
      <c r="I163" s="76" t="s">
        <v>239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100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2"/>
      <c r="CB163" s="100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2"/>
      <c r="CX163" s="100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2"/>
    </row>
    <row r="164" spans="1:18" ht="16.5" thickTop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="9" customFormat="1" ht="11.25">
      <c r="A165" s="10" t="s">
        <v>318</v>
      </c>
    </row>
  </sheetData>
  <sheetProtection/>
  <mergeCells count="643">
    <mergeCell ref="A12:H12"/>
    <mergeCell ref="I156:AO156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CB159:CW163"/>
    <mergeCell ref="I162:AO162"/>
    <mergeCell ref="I160:AO160"/>
    <mergeCell ref="A156:H158"/>
    <mergeCell ref="AP156:BE158"/>
    <mergeCell ref="BF156:CA158"/>
    <mergeCell ref="CB156:CW158"/>
    <mergeCell ref="I157:AO157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CB155:CW155"/>
    <mergeCell ref="A154:H154"/>
    <mergeCell ref="I154:AO154"/>
    <mergeCell ref="AP154:BE154"/>
    <mergeCell ref="BF154:CA154"/>
    <mergeCell ref="A155:H155"/>
    <mergeCell ref="I155:AO155"/>
    <mergeCell ref="AP155:BE155"/>
    <mergeCell ref="BF155:CA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P95:BE95"/>
    <mergeCell ref="BF95:CA95"/>
    <mergeCell ref="A94:H94"/>
    <mergeCell ref="I94:AO94"/>
    <mergeCell ref="AP94:BE94"/>
    <mergeCell ref="BF94:CA94"/>
    <mergeCell ref="A95:H95"/>
    <mergeCell ref="I95:AO95"/>
    <mergeCell ref="A84:H88"/>
    <mergeCell ref="AP84:BE88"/>
    <mergeCell ref="BF84:CA88"/>
    <mergeCell ref="A93:H93"/>
    <mergeCell ref="I93:AO93"/>
    <mergeCell ref="AP93:BE93"/>
    <mergeCell ref="A92:H92"/>
    <mergeCell ref="I92:AO92"/>
    <mergeCell ref="AP92:BE92"/>
    <mergeCell ref="BG90:CA90"/>
    <mergeCell ref="CB89:CW93"/>
    <mergeCell ref="A90:H90"/>
    <mergeCell ref="I90:AO90"/>
    <mergeCell ref="AP90:BE90"/>
    <mergeCell ref="A91:H91"/>
    <mergeCell ref="I91:AO91"/>
    <mergeCell ref="AP91:BE91"/>
    <mergeCell ref="A89:H89"/>
    <mergeCell ref="I89:AO89"/>
    <mergeCell ref="AP89:BE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I87:AO87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14:AO14"/>
    <mergeCell ref="CX12:DS12"/>
    <mergeCell ref="CX10:DS11"/>
    <mergeCell ref="I13:AO13"/>
    <mergeCell ref="CB13:CW14"/>
    <mergeCell ref="CX13:DS14"/>
    <mergeCell ref="I12:AO12"/>
    <mergeCell ref="AP12:BE12"/>
    <mergeCell ref="BF7:CA9"/>
    <mergeCell ref="CB7:CW9"/>
    <mergeCell ref="CX7:DS9"/>
    <mergeCell ref="A8:H8"/>
    <mergeCell ref="I8:AO8"/>
    <mergeCell ref="AP8:BE8"/>
    <mergeCell ref="BF91:BU91"/>
    <mergeCell ref="CX90:DS90"/>
    <mergeCell ref="CX91:DS91"/>
    <mergeCell ref="A5:DS5"/>
    <mergeCell ref="A7:H7"/>
    <mergeCell ref="I7:AO7"/>
    <mergeCell ref="AP7:BE7"/>
    <mergeCell ref="A9:H9"/>
    <mergeCell ref="I9:AO9"/>
    <mergeCell ref="AP9:BE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P93"/>
  <sheetViews>
    <sheetView zoomScalePageLayoutView="0" workbookViewId="0" topLeftCell="A1">
      <selection activeCell="CU49" sqref="CU49:DP49"/>
    </sheetView>
  </sheetViews>
  <sheetFormatPr defaultColWidth="1.12109375" defaultRowHeight="12.75"/>
  <cols>
    <col min="1" max="38" width="1.12109375" style="33" customWidth="1"/>
    <col min="39" max="39" width="4.00390625" style="33" customWidth="1"/>
    <col min="40" max="117" width="1.12109375" style="33" customWidth="1"/>
    <col min="118" max="118" width="5.00390625" style="33" customWidth="1"/>
    <col min="119" max="16384" width="1.12109375" style="33" customWidth="1"/>
  </cols>
  <sheetData>
    <row r="1" s="9" customFormat="1" ht="11.25">
      <c r="DO1" s="11"/>
    </row>
    <row r="2" s="9" customFormat="1" ht="11.25">
      <c r="DO2" s="11"/>
    </row>
    <row r="3" s="9" customFormat="1" ht="11.25">
      <c r="DO3" s="11"/>
    </row>
    <row r="5" spans="1:118" s="24" customFormat="1" ht="18.75">
      <c r="A5" s="44" t="s">
        <v>240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</row>
    <row r="7" spans="1:120" ht="15.75">
      <c r="A7" s="45" t="s">
        <v>23</v>
      </c>
      <c r="B7" s="46"/>
      <c r="C7" s="46"/>
      <c r="D7" s="46"/>
      <c r="E7" s="46"/>
      <c r="F7" s="47"/>
      <c r="G7" s="45" t="s">
        <v>25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/>
      <c r="AN7" s="45" t="s">
        <v>26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82" t="s">
        <v>426</v>
      </c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4"/>
      <c r="BY7" s="82" t="s">
        <v>427</v>
      </c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4"/>
      <c r="CU7" s="83" t="s">
        <v>420</v>
      </c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4"/>
      <c r="DO7" s="25"/>
      <c r="DP7" s="26"/>
    </row>
    <row r="8" spans="1:120" ht="15.75">
      <c r="A8" s="48" t="s">
        <v>24</v>
      </c>
      <c r="B8" s="49"/>
      <c r="C8" s="49"/>
      <c r="D8" s="49"/>
      <c r="E8" s="49"/>
      <c r="F8" s="5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  <c r="AN8" s="48" t="s">
        <v>27</v>
      </c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50"/>
      <c r="BD8" s="85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7"/>
      <c r="BY8" s="85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7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7"/>
      <c r="DO8" s="27"/>
      <c r="DP8" s="29"/>
    </row>
    <row r="9" spans="1:120" ht="15.75" customHeight="1">
      <c r="A9" s="51"/>
      <c r="B9" s="52"/>
      <c r="C9" s="52"/>
      <c r="D9" s="52"/>
      <c r="E9" s="52"/>
      <c r="F9" s="53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51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3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90"/>
      <c r="BY9" s="88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90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90"/>
      <c r="DO9" s="30"/>
      <c r="DP9" s="32"/>
    </row>
    <row r="10" spans="1:120" s="34" customFormat="1" ht="21" customHeight="1">
      <c r="A10" s="61" t="s">
        <v>36</v>
      </c>
      <c r="B10" s="61"/>
      <c r="C10" s="61"/>
      <c r="D10" s="61"/>
      <c r="E10" s="61"/>
      <c r="F10" s="61"/>
      <c r="G10" s="60" t="s">
        <v>241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1" t="s">
        <v>63</v>
      </c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108">
        <v>0.36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109"/>
      <c r="BY10" s="108">
        <v>0.36</v>
      </c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109"/>
      <c r="CU10" s="61">
        <v>0.36</v>
      </c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109"/>
    </row>
    <row r="11" spans="1:120" s="34" customFormat="1" ht="15.75">
      <c r="A11" s="62" t="s">
        <v>49</v>
      </c>
      <c r="B11" s="62"/>
      <c r="C11" s="62"/>
      <c r="D11" s="62"/>
      <c r="E11" s="62"/>
      <c r="F11" s="62"/>
      <c r="G11" s="63" t="s">
        <v>242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2" t="s">
        <v>63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106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107"/>
      <c r="BY11" s="106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107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107"/>
    </row>
    <row r="12" spans="1:120" s="34" customFormat="1" ht="15.75">
      <c r="A12" s="62"/>
      <c r="B12" s="62"/>
      <c r="C12" s="62"/>
      <c r="D12" s="62"/>
      <c r="E12" s="62"/>
      <c r="F12" s="62"/>
      <c r="G12" s="63" t="s">
        <v>243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106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107"/>
      <c r="BY12" s="106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107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107"/>
    </row>
    <row r="13" spans="1:120" ht="15.75">
      <c r="A13" s="62"/>
      <c r="B13" s="62"/>
      <c r="C13" s="62"/>
      <c r="D13" s="62"/>
      <c r="E13" s="62"/>
      <c r="F13" s="62"/>
      <c r="G13" s="63" t="s">
        <v>244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106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107"/>
      <c r="BY13" s="106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107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107"/>
    </row>
    <row r="14" spans="1:120" ht="15.75">
      <c r="A14" s="62"/>
      <c r="B14" s="62"/>
      <c r="C14" s="62"/>
      <c r="D14" s="62"/>
      <c r="E14" s="62"/>
      <c r="F14" s="62"/>
      <c r="G14" s="63" t="s">
        <v>245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106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107"/>
      <c r="BY14" s="106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107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107"/>
    </row>
    <row r="15" spans="1:120" ht="15.75">
      <c r="A15" s="62"/>
      <c r="B15" s="62"/>
      <c r="C15" s="62"/>
      <c r="D15" s="62"/>
      <c r="E15" s="62"/>
      <c r="F15" s="62"/>
      <c r="G15" s="63" t="s">
        <v>246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106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107"/>
      <c r="BY15" s="106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107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107"/>
    </row>
    <row r="16" spans="1:120" ht="15.75">
      <c r="A16" s="62" t="s">
        <v>59</v>
      </c>
      <c r="B16" s="62"/>
      <c r="C16" s="62"/>
      <c r="D16" s="62"/>
      <c r="E16" s="62"/>
      <c r="F16" s="62"/>
      <c r="G16" s="63" t="s">
        <v>247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2" t="s">
        <v>248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03">
        <v>0.361</v>
      </c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5"/>
      <c r="BY16" s="103">
        <v>0.397</v>
      </c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5"/>
      <c r="CU16" s="104">
        <v>0.391</v>
      </c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5"/>
    </row>
    <row r="17" spans="1:120" ht="15.75">
      <c r="A17" s="62" t="s">
        <v>85</v>
      </c>
      <c r="B17" s="62"/>
      <c r="C17" s="62"/>
      <c r="D17" s="62"/>
      <c r="E17" s="62"/>
      <c r="F17" s="62"/>
      <c r="G17" s="63" t="s">
        <v>249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2" t="s">
        <v>248</v>
      </c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103">
        <f>153.313/1000</f>
        <v>0.15331299999999998</v>
      </c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5"/>
      <c r="BY17" s="103">
        <v>0.259</v>
      </c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5"/>
      <c r="CU17" s="104">
        <v>0.318</v>
      </c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5"/>
    </row>
    <row r="18" spans="1:120" ht="15.75">
      <c r="A18" s="62"/>
      <c r="B18" s="62"/>
      <c r="C18" s="62"/>
      <c r="D18" s="62"/>
      <c r="E18" s="62"/>
      <c r="F18" s="62"/>
      <c r="G18" s="63" t="s">
        <v>250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103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5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5"/>
    </row>
    <row r="19" spans="1:120" ht="15.75">
      <c r="A19" s="62" t="s">
        <v>109</v>
      </c>
      <c r="B19" s="62"/>
      <c r="C19" s="62"/>
      <c r="D19" s="62"/>
      <c r="E19" s="62"/>
      <c r="F19" s="62"/>
      <c r="G19" s="63" t="s">
        <v>251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2" t="s">
        <v>253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103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5"/>
      <c r="BY19" s="103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5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5"/>
    </row>
    <row r="20" spans="1:120" ht="15.75">
      <c r="A20" s="62"/>
      <c r="B20" s="62"/>
      <c r="C20" s="62"/>
      <c r="D20" s="62"/>
      <c r="E20" s="62"/>
      <c r="F20" s="62"/>
      <c r="G20" s="63" t="s">
        <v>252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103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5"/>
      <c r="BY20" s="103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5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5"/>
    </row>
    <row r="21" spans="1:120" ht="15.75">
      <c r="A21" s="62" t="s">
        <v>223</v>
      </c>
      <c r="B21" s="62"/>
      <c r="C21" s="62"/>
      <c r="D21" s="62"/>
      <c r="E21" s="62"/>
      <c r="F21" s="62"/>
      <c r="G21" s="63" t="s">
        <v>254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2" t="s">
        <v>253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103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5"/>
      <c r="BY21" s="103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5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5"/>
    </row>
    <row r="22" spans="1:120" ht="15.75">
      <c r="A22" s="62" t="s">
        <v>227</v>
      </c>
      <c r="B22" s="62"/>
      <c r="C22" s="62"/>
      <c r="D22" s="62"/>
      <c r="E22" s="62"/>
      <c r="F22" s="62"/>
      <c r="G22" s="63" t="s">
        <v>255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2" t="s">
        <v>256</v>
      </c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103">
        <v>0.948</v>
      </c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5"/>
      <c r="BY22" s="103">
        <v>1.607</v>
      </c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5"/>
      <c r="CU22" s="104">
        <v>64.544</v>
      </c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5"/>
    </row>
    <row r="23" spans="1:120" ht="15.75">
      <c r="A23" s="62" t="s">
        <v>257</v>
      </c>
      <c r="B23" s="62"/>
      <c r="C23" s="62"/>
      <c r="D23" s="62"/>
      <c r="E23" s="62"/>
      <c r="F23" s="62"/>
      <c r="G23" s="63" t="s">
        <v>258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2" t="s">
        <v>256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103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5"/>
      <c r="BY23" s="103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5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5"/>
    </row>
    <row r="24" spans="1:120" ht="15.75">
      <c r="A24" s="62" t="s">
        <v>259</v>
      </c>
      <c r="B24" s="62"/>
      <c r="C24" s="62"/>
      <c r="D24" s="62"/>
      <c r="E24" s="62"/>
      <c r="F24" s="62"/>
      <c r="G24" s="63" t="s">
        <v>260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2" t="s">
        <v>256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103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/>
      <c r="BY24" s="103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5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5"/>
    </row>
    <row r="25" spans="1:120" ht="15.75">
      <c r="A25" s="62" t="s">
        <v>261</v>
      </c>
      <c r="B25" s="62"/>
      <c r="C25" s="62"/>
      <c r="D25" s="62"/>
      <c r="E25" s="62"/>
      <c r="F25" s="62"/>
      <c r="G25" s="63" t="s">
        <v>262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2" t="s">
        <v>256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103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5"/>
      <c r="BY25" s="103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5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5"/>
    </row>
    <row r="26" spans="1:120" ht="15.75">
      <c r="A26" s="62"/>
      <c r="B26" s="62"/>
      <c r="C26" s="62"/>
      <c r="D26" s="62"/>
      <c r="E26" s="62"/>
      <c r="F26" s="62"/>
      <c r="G26" s="63" t="s">
        <v>263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103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5"/>
      <c r="BY26" s="103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5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5"/>
    </row>
    <row r="27" spans="1:120" ht="15.75">
      <c r="A27" s="62" t="s">
        <v>229</v>
      </c>
      <c r="B27" s="62"/>
      <c r="C27" s="62"/>
      <c r="D27" s="62"/>
      <c r="E27" s="62"/>
      <c r="F27" s="62"/>
      <c r="G27" s="63" t="s">
        <v>264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103">
        <v>4.299</v>
      </c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5"/>
      <c r="BY27" s="103">
        <v>5.092</v>
      </c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5"/>
      <c r="CU27" s="104">
        <v>5.658</v>
      </c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5"/>
    </row>
    <row r="28" spans="1:120" ht="15.75">
      <c r="A28" s="62" t="s">
        <v>265</v>
      </c>
      <c r="B28" s="62"/>
      <c r="C28" s="62"/>
      <c r="D28" s="62"/>
      <c r="E28" s="62"/>
      <c r="F28" s="62"/>
      <c r="G28" s="63" t="s">
        <v>266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2" t="s">
        <v>256</v>
      </c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103">
        <v>4.299</v>
      </c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5"/>
      <c r="BY28" s="103">
        <v>5.092</v>
      </c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5"/>
      <c r="CU28" s="104">
        <v>5.658</v>
      </c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5"/>
    </row>
    <row r="29" spans="1:120" ht="15.75">
      <c r="A29" s="62"/>
      <c r="B29" s="62"/>
      <c r="C29" s="62"/>
      <c r="D29" s="62"/>
      <c r="E29" s="62"/>
      <c r="F29" s="62"/>
      <c r="G29" s="63" t="s">
        <v>267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2" t="s">
        <v>269</v>
      </c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103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5"/>
      <c r="BY29" s="103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5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5"/>
    </row>
    <row r="30" spans="1:120" ht="15.75">
      <c r="A30" s="62"/>
      <c r="B30" s="62"/>
      <c r="C30" s="62"/>
      <c r="D30" s="62"/>
      <c r="E30" s="62"/>
      <c r="F30" s="62"/>
      <c r="G30" s="63" t="s">
        <v>268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103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5"/>
      <c r="BY30" s="103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5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5"/>
    </row>
    <row r="31" spans="1:120" ht="15.75">
      <c r="A31" s="62" t="s">
        <v>270</v>
      </c>
      <c r="B31" s="62"/>
      <c r="C31" s="62"/>
      <c r="D31" s="62"/>
      <c r="E31" s="62"/>
      <c r="F31" s="62"/>
      <c r="G31" s="63" t="s">
        <v>271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2" t="s">
        <v>256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103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5"/>
      <c r="BY31" s="103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5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5"/>
    </row>
    <row r="32" spans="1:120" ht="15.75">
      <c r="A32" s="62"/>
      <c r="B32" s="62"/>
      <c r="C32" s="62"/>
      <c r="D32" s="62"/>
      <c r="E32" s="62"/>
      <c r="F32" s="62"/>
      <c r="G32" s="63" t="s">
        <v>267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2" t="s">
        <v>273</v>
      </c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103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5"/>
      <c r="BY32" s="103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5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5"/>
    </row>
    <row r="33" spans="1:120" ht="15.75">
      <c r="A33" s="62"/>
      <c r="B33" s="62"/>
      <c r="C33" s="62"/>
      <c r="D33" s="62"/>
      <c r="E33" s="62"/>
      <c r="F33" s="62"/>
      <c r="G33" s="63" t="s">
        <v>272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103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5"/>
      <c r="BY33" s="103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5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5"/>
    </row>
    <row r="34" spans="1:120" ht="15.75">
      <c r="A34" s="62"/>
      <c r="B34" s="62"/>
      <c r="C34" s="62"/>
      <c r="D34" s="62"/>
      <c r="E34" s="62"/>
      <c r="F34" s="62"/>
      <c r="G34" s="63" t="s">
        <v>274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103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5"/>
      <c r="BY34" s="103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5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5"/>
    </row>
    <row r="35" spans="1:120" ht="15.75">
      <c r="A35" s="62"/>
      <c r="B35" s="62"/>
      <c r="C35" s="62"/>
      <c r="D35" s="62"/>
      <c r="E35" s="62"/>
      <c r="F35" s="62"/>
      <c r="G35" s="63" t="s">
        <v>275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103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5"/>
      <c r="BY35" s="103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5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5"/>
    </row>
    <row r="36" spans="1:120" ht="15.75">
      <c r="A36" s="62"/>
      <c r="B36" s="62"/>
      <c r="C36" s="62"/>
      <c r="D36" s="62"/>
      <c r="E36" s="62"/>
      <c r="F36" s="62"/>
      <c r="G36" s="63" t="s">
        <v>276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103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5"/>
      <c r="BY36" s="103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5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5"/>
    </row>
    <row r="37" spans="1:120" ht="15.75">
      <c r="A37" s="62" t="s">
        <v>231</v>
      </c>
      <c r="B37" s="62"/>
      <c r="C37" s="62"/>
      <c r="D37" s="62"/>
      <c r="E37" s="62"/>
      <c r="F37" s="62"/>
      <c r="G37" s="63" t="s">
        <v>277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2" t="s">
        <v>256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103">
        <v>0.55</v>
      </c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5"/>
      <c r="BY37" s="103">
        <v>0.473</v>
      </c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5"/>
      <c r="CU37" s="104">
        <v>0.333</v>
      </c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5"/>
    </row>
    <row r="38" spans="1:120" ht="15.75">
      <c r="A38" s="62" t="s">
        <v>233</v>
      </c>
      <c r="B38" s="62"/>
      <c r="C38" s="62"/>
      <c r="D38" s="62"/>
      <c r="E38" s="62"/>
      <c r="F38" s="62"/>
      <c r="G38" s="63" t="s">
        <v>110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103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5"/>
      <c r="BY38" s="103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5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5"/>
    </row>
    <row r="39" spans="1:120" ht="15.75">
      <c r="A39" s="62"/>
      <c r="B39" s="62"/>
      <c r="C39" s="62"/>
      <c r="D39" s="62"/>
      <c r="E39" s="62"/>
      <c r="F39" s="62"/>
      <c r="G39" s="63" t="s">
        <v>278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103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5"/>
      <c r="BY39" s="103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5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5"/>
    </row>
    <row r="40" spans="1:120" ht="15.75">
      <c r="A40" s="62"/>
      <c r="B40" s="62"/>
      <c r="C40" s="62"/>
      <c r="D40" s="62"/>
      <c r="E40" s="62"/>
      <c r="F40" s="62"/>
      <c r="G40" s="63" t="s">
        <v>111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103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5"/>
      <c r="BY40" s="103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5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5"/>
    </row>
    <row r="41" spans="1:120" ht="15.75">
      <c r="A41" s="62" t="s">
        <v>279</v>
      </c>
      <c r="B41" s="62"/>
      <c r="C41" s="62"/>
      <c r="D41" s="62"/>
      <c r="E41" s="62"/>
      <c r="F41" s="62"/>
      <c r="G41" s="63" t="s">
        <v>280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2" t="s">
        <v>115</v>
      </c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103">
        <v>7.16</v>
      </c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5"/>
      <c r="BY41" s="103">
        <v>8</v>
      </c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5"/>
      <c r="CU41" s="104">
        <v>16.49</v>
      </c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5"/>
    </row>
    <row r="42" spans="1:120" ht="15.75">
      <c r="A42" s="62"/>
      <c r="B42" s="62"/>
      <c r="C42" s="62"/>
      <c r="D42" s="62"/>
      <c r="E42" s="62"/>
      <c r="F42" s="62"/>
      <c r="G42" s="63" t="s">
        <v>114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103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5"/>
      <c r="BY42" s="103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5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5"/>
    </row>
    <row r="43" spans="1:120" ht="15.75">
      <c r="A43" s="62" t="s">
        <v>281</v>
      </c>
      <c r="B43" s="62"/>
      <c r="C43" s="62"/>
      <c r="D43" s="62"/>
      <c r="E43" s="62"/>
      <c r="F43" s="62"/>
      <c r="G43" s="63" t="s">
        <v>282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2" t="s">
        <v>44</v>
      </c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103">
        <v>58.836</v>
      </c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5"/>
      <c r="BY43" s="103">
        <v>68.274</v>
      </c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5"/>
      <c r="CU43" s="104">
        <v>73.397</v>
      </c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5"/>
    </row>
    <row r="44" spans="1:120" ht="15.75">
      <c r="A44" s="62"/>
      <c r="B44" s="62"/>
      <c r="C44" s="62"/>
      <c r="D44" s="62"/>
      <c r="E44" s="62"/>
      <c r="F44" s="62"/>
      <c r="G44" s="63" t="s">
        <v>118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2" t="s">
        <v>119</v>
      </c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103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5"/>
      <c r="BY44" s="103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21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5"/>
    </row>
    <row r="45" spans="1:120" ht="15.75" customHeight="1">
      <c r="A45" s="62" t="s">
        <v>283</v>
      </c>
      <c r="B45" s="62"/>
      <c r="C45" s="62"/>
      <c r="D45" s="62"/>
      <c r="E45" s="62"/>
      <c r="F45" s="62"/>
      <c r="G45" s="63" t="s">
        <v>284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72" t="s">
        <v>430</v>
      </c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2" t="s">
        <v>423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3"/>
      <c r="CT45" s="91" t="s">
        <v>423</v>
      </c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28"/>
      <c r="DP45" s="29"/>
    </row>
    <row r="46" spans="1:120" ht="15.75">
      <c r="A46" s="62"/>
      <c r="B46" s="62"/>
      <c r="C46" s="62"/>
      <c r="D46" s="62"/>
      <c r="E46" s="62"/>
      <c r="F46" s="62"/>
      <c r="G46" s="63" t="s">
        <v>122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72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2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3"/>
      <c r="CT46" s="91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28"/>
      <c r="DP46" s="29"/>
    </row>
    <row r="47" spans="1:120" ht="15.75">
      <c r="A47" s="62"/>
      <c r="B47" s="62"/>
      <c r="C47" s="62"/>
      <c r="D47" s="62"/>
      <c r="E47" s="62"/>
      <c r="F47" s="62"/>
      <c r="G47" s="63" t="s">
        <v>123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72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2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3"/>
      <c r="CT47" s="91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28"/>
      <c r="DP47" s="29"/>
    </row>
    <row r="48" spans="1:120" ht="15.75">
      <c r="A48" s="62" t="s">
        <v>234</v>
      </c>
      <c r="B48" s="62"/>
      <c r="C48" s="62"/>
      <c r="D48" s="62"/>
      <c r="E48" s="62"/>
      <c r="F48" s="62"/>
      <c r="G48" s="63" t="s">
        <v>285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2" t="s">
        <v>256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103">
        <v>15.221</v>
      </c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5"/>
      <c r="BY48" s="103">
        <v>18.08</v>
      </c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5"/>
      <c r="CU48" s="104">
        <v>64.529</v>
      </c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5"/>
    </row>
    <row r="49" spans="1:120" ht="15.75">
      <c r="A49" s="62" t="s">
        <v>286</v>
      </c>
      <c r="B49" s="62"/>
      <c r="C49" s="62"/>
      <c r="D49" s="62"/>
      <c r="E49" s="62"/>
      <c r="F49" s="62"/>
      <c r="G49" s="63" t="s">
        <v>287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2" t="s">
        <v>256</v>
      </c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103">
        <f>BD48</f>
        <v>15.221</v>
      </c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5"/>
      <c r="BY49" s="103">
        <v>18.08</v>
      </c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5"/>
      <c r="CU49" s="104">
        <f>CU48</f>
        <v>64.529</v>
      </c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5"/>
    </row>
    <row r="50" spans="1:120" ht="15.75">
      <c r="A50" s="62" t="s">
        <v>288</v>
      </c>
      <c r="B50" s="62"/>
      <c r="C50" s="62"/>
      <c r="D50" s="62"/>
      <c r="E50" s="62"/>
      <c r="F50" s="62"/>
      <c r="G50" s="63" t="s">
        <v>289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256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103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5"/>
      <c r="BY50" s="103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5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5"/>
    </row>
    <row r="51" spans="1:120" ht="15.75">
      <c r="A51" s="62" t="s">
        <v>290</v>
      </c>
      <c r="B51" s="62"/>
      <c r="C51" s="62"/>
      <c r="D51" s="62"/>
      <c r="E51" s="62"/>
      <c r="F51" s="62"/>
      <c r="G51" s="63" t="s">
        <v>291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2" t="s">
        <v>256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103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5"/>
      <c r="BY51" s="103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5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5"/>
    </row>
    <row r="52" spans="1:120" ht="15.75">
      <c r="A52" s="62"/>
      <c r="B52" s="62"/>
      <c r="C52" s="62"/>
      <c r="D52" s="62"/>
      <c r="E52" s="62"/>
      <c r="F52" s="62"/>
      <c r="G52" s="63" t="s">
        <v>263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103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5"/>
      <c r="BY52" s="103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5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5"/>
    </row>
    <row r="53" spans="1:120" ht="15.75">
      <c r="A53" s="62" t="s">
        <v>236</v>
      </c>
      <c r="B53" s="62"/>
      <c r="C53" s="62"/>
      <c r="D53" s="62"/>
      <c r="E53" s="62"/>
      <c r="F53" s="62"/>
      <c r="G53" s="63" t="s">
        <v>292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103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5"/>
      <c r="BY53" s="103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5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5"/>
    </row>
    <row r="54" spans="1:120" ht="15.75">
      <c r="A54" s="62"/>
      <c r="B54" s="62"/>
      <c r="C54" s="62"/>
      <c r="D54" s="62"/>
      <c r="E54" s="62"/>
      <c r="F54" s="62"/>
      <c r="G54" s="63" t="s">
        <v>293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103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5"/>
      <c r="BY54" s="103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5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5"/>
    </row>
    <row r="55" spans="1:120" ht="15.75">
      <c r="A55" s="62" t="s">
        <v>294</v>
      </c>
      <c r="B55" s="62"/>
      <c r="C55" s="62"/>
      <c r="D55" s="62"/>
      <c r="E55" s="62"/>
      <c r="F55" s="62"/>
      <c r="G55" s="63" t="s">
        <v>295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2" t="s">
        <v>256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103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5"/>
      <c r="BY55" s="103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5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5"/>
    </row>
    <row r="56" spans="1:120" ht="15.75">
      <c r="A56" s="62" t="s">
        <v>296</v>
      </c>
      <c r="B56" s="62"/>
      <c r="C56" s="62"/>
      <c r="D56" s="62"/>
      <c r="E56" s="62"/>
      <c r="F56" s="62"/>
      <c r="G56" s="63" t="s">
        <v>297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2" t="s">
        <v>256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103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5"/>
      <c r="BY56" s="103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5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5"/>
    </row>
    <row r="57" spans="1:120" ht="15.75">
      <c r="A57" s="62"/>
      <c r="B57" s="62"/>
      <c r="C57" s="62"/>
      <c r="D57" s="62"/>
      <c r="E57" s="62"/>
      <c r="F57" s="62"/>
      <c r="G57" s="63" t="s">
        <v>250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103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5"/>
      <c r="BY57" s="103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5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5"/>
    </row>
    <row r="58" spans="1:120" ht="15.75">
      <c r="A58" s="62" t="s">
        <v>298</v>
      </c>
      <c r="B58" s="62"/>
      <c r="C58" s="62"/>
      <c r="D58" s="62"/>
      <c r="E58" s="62"/>
      <c r="F58" s="62"/>
      <c r="G58" s="63" t="s">
        <v>299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103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5"/>
      <c r="BY58" s="103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5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5"/>
    </row>
    <row r="59" spans="1:120" ht="15.75">
      <c r="A59" s="62"/>
      <c r="B59" s="62"/>
      <c r="C59" s="62"/>
      <c r="D59" s="62"/>
      <c r="E59" s="62"/>
      <c r="F59" s="62"/>
      <c r="G59" s="63" t="s">
        <v>300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103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5"/>
      <c r="BY59" s="103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5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5"/>
    </row>
    <row r="60" spans="1:120" ht="15.75">
      <c r="A60" s="62" t="s">
        <v>301</v>
      </c>
      <c r="B60" s="62"/>
      <c r="C60" s="62"/>
      <c r="D60" s="62"/>
      <c r="E60" s="62"/>
      <c r="F60" s="62"/>
      <c r="G60" s="63" t="s">
        <v>287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2" t="s">
        <v>256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103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5"/>
      <c r="BY60" s="103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5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5"/>
    </row>
    <row r="61" spans="1:120" ht="15.75">
      <c r="A61" s="62" t="s">
        <v>302</v>
      </c>
      <c r="B61" s="62"/>
      <c r="C61" s="62"/>
      <c r="D61" s="62"/>
      <c r="E61" s="62"/>
      <c r="F61" s="62"/>
      <c r="G61" s="63" t="s">
        <v>289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2" t="s">
        <v>256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103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5"/>
      <c r="BY61" s="103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5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5"/>
    </row>
    <row r="62" spans="1:120" ht="15.75">
      <c r="A62" s="62" t="s">
        <v>303</v>
      </c>
      <c r="B62" s="62"/>
      <c r="C62" s="62"/>
      <c r="D62" s="62"/>
      <c r="E62" s="62"/>
      <c r="F62" s="62"/>
      <c r="G62" s="63" t="s">
        <v>291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2" t="s">
        <v>256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103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5"/>
      <c r="BY62" s="103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5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5"/>
    </row>
    <row r="63" spans="1:120" ht="15.75">
      <c r="A63" s="62"/>
      <c r="B63" s="62"/>
      <c r="C63" s="62"/>
      <c r="D63" s="62"/>
      <c r="E63" s="62"/>
      <c r="F63" s="62"/>
      <c r="G63" s="63" t="s">
        <v>263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103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5"/>
      <c r="BY63" s="103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5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5"/>
    </row>
    <row r="64" spans="1:120" ht="15.75">
      <c r="A64" s="62" t="s">
        <v>304</v>
      </c>
      <c r="B64" s="62"/>
      <c r="C64" s="62"/>
      <c r="D64" s="62"/>
      <c r="E64" s="62"/>
      <c r="F64" s="62"/>
      <c r="G64" s="63" t="s">
        <v>305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103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5"/>
      <c r="BY64" s="103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5"/>
      <c r="CU64" s="104">
        <v>0</v>
      </c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5"/>
    </row>
    <row r="65" spans="1:120" ht="15.75">
      <c r="A65" s="62"/>
      <c r="B65" s="62"/>
      <c r="C65" s="62"/>
      <c r="D65" s="62"/>
      <c r="E65" s="62"/>
      <c r="F65" s="62"/>
      <c r="G65" s="63" t="s">
        <v>306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103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5"/>
      <c r="BY65" s="103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5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5"/>
    </row>
    <row r="66" spans="1:120" ht="15.75">
      <c r="A66" s="62"/>
      <c r="B66" s="62"/>
      <c r="C66" s="62"/>
      <c r="D66" s="62"/>
      <c r="E66" s="62"/>
      <c r="F66" s="62"/>
      <c r="G66" s="63" t="s">
        <v>300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103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5"/>
      <c r="BY66" s="103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5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5"/>
    </row>
    <row r="67" spans="1:120" ht="15.75">
      <c r="A67" s="62" t="s">
        <v>307</v>
      </c>
      <c r="B67" s="62"/>
      <c r="C67" s="62"/>
      <c r="D67" s="62"/>
      <c r="E67" s="62"/>
      <c r="F67" s="62"/>
      <c r="G67" s="63" t="s">
        <v>287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2" t="s">
        <v>256</v>
      </c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103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5"/>
      <c r="BY67" s="103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5"/>
      <c r="CU67" s="104">
        <v>0</v>
      </c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5"/>
    </row>
    <row r="68" spans="1:120" ht="15.75">
      <c r="A68" s="62" t="s">
        <v>308</v>
      </c>
      <c r="B68" s="62"/>
      <c r="C68" s="62"/>
      <c r="D68" s="62"/>
      <c r="E68" s="62"/>
      <c r="F68" s="62"/>
      <c r="G68" s="63" t="s">
        <v>289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2" t="s">
        <v>256</v>
      </c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103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5"/>
      <c r="BY68" s="103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5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5"/>
    </row>
    <row r="69" spans="1:120" ht="15.75">
      <c r="A69" s="62" t="s">
        <v>309</v>
      </c>
      <c r="B69" s="62"/>
      <c r="C69" s="62"/>
      <c r="D69" s="62"/>
      <c r="E69" s="62"/>
      <c r="F69" s="62"/>
      <c r="G69" s="63" t="s">
        <v>291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2" t="s">
        <v>256</v>
      </c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103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5"/>
      <c r="BY69" s="103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5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5"/>
    </row>
    <row r="70" spans="1:120" ht="15.75">
      <c r="A70" s="62"/>
      <c r="B70" s="62"/>
      <c r="C70" s="62"/>
      <c r="D70" s="62"/>
      <c r="E70" s="62"/>
      <c r="F70" s="62"/>
      <c r="G70" s="63" t="s">
        <v>263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103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5"/>
      <c r="BY70" s="103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5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5"/>
    </row>
    <row r="71" spans="1:120" ht="15.75">
      <c r="A71" s="62" t="s">
        <v>310</v>
      </c>
      <c r="B71" s="62"/>
      <c r="C71" s="62"/>
      <c r="D71" s="62"/>
      <c r="E71" s="62"/>
      <c r="F71" s="62"/>
      <c r="G71" s="63" t="s">
        <v>48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2" t="s">
        <v>256</v>
      </c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103">
        <v>-14.273</v>
      </c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5"/>
      <c r="BY71" s="103">
        <v>-16.473</v>
      </c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5"/>
      <c r="CU71" s="104">
        <f>14.67/1000</f>
        <v>0.01467</v>
      </c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5"/>
    </row>
    <row r="72" spans="1:120" ht="15.75">
      <c r="A72" s="62" t="s">
        <v>311</v>
      </c>
      <c r="B72" s="62"/>
      <c r="C72" s="62"/>
      <c r="D72" s="62"/>
      <c r="E72" s="62"/>
      <c r="F72" s="62"/>
      <c r="G72" s="63" t="s">
        <v>53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2" t="s">
        <v>58</v>
      </c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103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5"/>
      <c r="BY72" s="110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2"/>
      <c r="CU72" s="111">
        <f>CU71/CU22</f>
        <v>0.00022728681209717403</v>
      </c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2"/>
    </row>
    <row r="73" spans="1:120" ht="15.75">
      <c r="A73" s="62"/>
      <c r="B73" s="62"/>
      <c r="C73" s="62"/>
      <c r="D73" s="62"/>
      <c r="E73" s="62"/>
      <c r="F73" s="62"/>
      <c r="G73" s="63" t="s">
        <v>312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103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5"/>
      <c r="BY73" s="110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2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2"/>
    </row>
    <row r="74" spans="1:120" ht="15.75">
      <c r="A74" s="62"/>
      <c r="B74" s="62"/>
      <c r="C74" s="62"/>
      <c r="D74" s="62"/>
      <c r="E74" s="62"/>
      <c r="F74" s="62"/>
      <c r="G74" s="63" t="s">
        <v>235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103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5"/>
      <c r="BY74" s="110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2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2"/>
    </row>
    <row r="75" spans="1:120" ht="15.75">
      <c r="A75" s="62" t="s">
        <v>313</v>
      </c>
      <c r="B75" s="62"/>
      <c r="C75" s="62"/>
      <c r="D75" s="62"/>
      <c r="E75" s="62"/>
      <c r="F75" s="62"/>
      <c r="G75" s="63" t="s">
        <v>103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72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3"/>
      <c r="BY75" s="91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3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3"/>
    </row>
    <row r="76" spans="1:120" ht="15.75">
      <c r="A76" s="62"/>
      <c r="B76" s="62"/>
      <c r="C76" s="62"/>
      <c r="D76" s="62"/>
      <c r="E76" s="62"/>
      <c r="F76" s="62"/>
      <c r="G76" s="63" t="s">
        <v>104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72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3"/>
      <c r="BY76" s="91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3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3"/>
    </row>
    <row r="77" spans="1:120" ht="15.75">
      <c r="A77" s="62"/>
      <c r="B77" s="62"/>
      <c r="C77" s="62"/>
      <c r="D77" s="62"/>
      <c r="E77" s="62"/>
      <c r="F77" s="62"/>
      <c r="G77" s="63" t="s">
        <v>237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72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3"/>
      <c r="BY77" s="91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3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3"/>
    </row>
    <row r="78" spans="1:120" ht="15.75">
      <c r="A78" s="62"/>
      <c r="B78" s="62"/>
      <c r="C78" s="62"/>
      <c r="D78" s="62"/>
      <c r="E78" s="62"/>
      <c r="F78" s="62"/>
      <c r="G78" s="63" t="s">
        <v>238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72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3"/>
      <c r="BY78" s="91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3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3"/>
    </row>
    <row r="79" spans="1:120" ht="15.75">
      <c r="A79" s="119"/>
      <c r="B79" s="119"/>
      <c r="C79" s="119"/>
      <c r="D79" s="119"/>
      <c r="E79" s="119"/>
      <c r="F79" s="119"/>
      <c r="G79" s="120" t="s">
        <v>239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16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8"/>
      <c r="BY79" s="115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4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4"/>
    </row>
    <row r="82" spans="1:11" ht="15.75">
      <c r="A82" s="14" t="s">
        <v>314</v>
      </c>
      <c r="K82" s="15" t="s">
        <v>315</v>
      </c>
    </row>
    <row r="83" ht="15.75">
      <c r="K83" s="15" t="s">
        <v>316</v>
      </c>
    </row>
    <row r="84" ht="15.75">
      <c r="K84" s="15" t="s">
        <v>317</v>
      </c>
    </row>
    <row r="85" ht="15.75">
      <c r="K85" s="15" t="s">
        <v>409</v>
      </c>
    </row>
    <row r="92" spans="1:16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="9" customFormat="1" ht="11.25">
      <c r="A93" s="10" t="s">
        <v>318</v>
      </c>
    </row>
  </sheetData>
  <sheetProtection/>
  <mergeCells count="279">
    <mergeCell ref="CU71:DP71"/>
    <mergeCell ref="CU61:DP61"/>
    <mergeCell ref="CU62:DP63"/>
    <mergeCell ref="CU64:DP66"/>
    <mergeCell ref="CU67:DP67"/>
    <mergeCell ref="CU68:DP68"/>
    <mergeCell ref="CU69:DP70"/>
    <mergeCell ref="CU51:DP52"/>
    <mergeCell ref="CU53:DP54"/>
    <mergeCell ref="CU55:DP55"/>
    <mergeCell ref="CU56:DP57"/>
    <mergeCell ref="CU58:DP59"/>
    <mergeCell ref="CU60:DP60"/>
    <mergeCell ref="CU38:DP40"/>
    <mergeCell ref="CU41:DP42"/>
    <mergeCell ref="CU43:DP44"/>
    <mergeCell ref="CU48:DP48"/>
    <mergeCell ref="CU49:DP49"/>
    <mergeCell ref="CU50:DP50"/>
    <mergeCell ref="CU29:DP30"/>
    <mergeCell ref="CU31:DP31"/>
    <mergeCell ref="CU32:DP33"/>
    <mergeCell ref="CU34:DP36"/>
    <mergeCell ref="CU37:DP37"/>
    <mergeCell ref="CU22:DP22"/>
    <mergeCell ref="CU23:DP23"/>
    <mergeCell ref="CU24:DP24"/>
    <mergeCell ref="CU25:DP26"/>
    <mergeCell ref="CU27:DP27"/>
    <mergeCell ref="CU10:DP10"/>
    <mergeCell ref="CU11:DP15"/>
    <mergeCell ref="CU16:DP16"/>
    <mergeCell ref="CU17:DP18"/>
    <mergeCell ref="CU19:DP20"/>
    <mergeCell ref="CU21:DP21"/>
    <mergeCell ref="BY61:CT61"/>
    <mergeCell ref="BY60:CT60"/>
    <mergeCell ref="G60:AM60"/>
    <mergeCell ref="BY51:CT52"/>
    <mergeCell ref="G58:AM58"/>
    <mergeCell ref="G59:AM59"/>
    <mergeCell ref="A49:F49"/>
    <mergeCell ref="AN49:BC49"/>
    <mergeCell ref="BD49:BX49"/>
    <mergeCell ref="BY49:CT49"/>
    <mergeCell ref="A48:F48"/>
    <mergeCell ref="AN48:BC48"/>
    <mergeCell ref="BD48:BX48"/>
    <mergeCell ref="BY48:CT48"/>
    <mergeCell ref="G49:AM49"/>
    <mergeCell ref="A27:F27"/>
    <mergeCell ref="AN27:BC27"/>
    <mergeCell ref="BD27:BX27"/>
    <mergeCell ref="BY27:CT27"/>
    <mergeCell ref="A29:F30"/>
    <mergeCell ref="AN29:BC30"/>
    <mergeCell ref="BD29:BX30"/>
    <mergeCell ref="BY29:CT30"/>
    <mergeCell ref="G27:AM27"/>
    <mergeCell ref="BY28:CT28"/>
    <mergeCell ref="A22:F22"/>
    <mergeCell ref="BY37:CT37"/>
    <mergeCell ref="A28:F28"/>
    <mergeCell ref="G28:AM28"/>
    <mergeCell ref="AN28:BC28"/>
    <mergeCell ref="A31:F31"/>
    <mergeCell ref="A34:F36"/>
    <mergeCell ref="BD31:BX31"/>
    <mergeCell ref="BY31:CT31"/>
    <mergeCell ref="G32:AM32"/>
    <mergeCell ref="BY24:CT24"/>
    <mergeCell ref="BY25:CT26"/>
    <mergeCell ref="G22:AM22"/>
    <mergeCell ref="A32:F33"/>
    <mergeCell ref="AN32:BC33"/>
    <mergeCell ref="BD32:BX33"/>
    <mergeCell ref="BY32:CT33"/>
    <mergeCell ref="A23:F23"/>
    <mergeCell ref="AN23:BC23"/>
    <mergeCell ref="A24:F24"/>
    <mergeCell ref="A25:F26"/>
    <mergeCell ref="G23:AM23"/>
    <mergeCell ref="G24:AM24"/>
    <mergeCell ref="A17:F18"/>
    <mergeCell ref="AN17:BC18"/>
    <mergeCell ref="A21:F21"/>
    <mergeCell ref="AN21:BC21"/>
    <mergeCell ref="A19:F20"/>
    <mergeCell ref="AN22:BC22"/>
    <mergeCell ref="AN24:BC24"/>
    <mergeCell ref="BD38:BX40"/>
    <mergeCell ref="BY38:CT40"/>
    <mergeCell ref="G39:AM39"/>
    <mergeCell ref="G34:AM34"/>
    <mergeCell ref="G35:AM35"/>
    <mergeCell ref="A37:F37"/>
    <mergeCell ref="AN37:BC37"/>
    <mergeCell ref="BD37:BX37"/>
    <mergeCell ref="AN34:BC36"/>
    <mergeCell ref="G38:AM38"/>
    <mergeCell ref="A41:F42"/>
    <mergeCell ref="AN41:BC42"/>
    <mergeCell ref="BD41:BX42"/>
    <mergeCell ref="BY41:CT42"/>
    <mergeCell ref="G33:AM33"/>
    <mergeCell ref="BD34:BX36"/>
    <mergeCell ref="BY34:CT36"/>
    <mergeCell ref="G36:AM36"/>
    <mergeCell ref="A38:F40"/>
    <mergeCell ref="AN38:BC40"/>
    <mergeCell ref="A43:F44"/>
    <mergeCell ref="BD43:BX44"/>
    <mergeCell ref="BY43:CT44"/>
    <mergeCell ref="G44:AM44"/>
    <mergeCell ref="A55:F55"/>
    <mergeCell ref="A45:F47"/>
    <mergeCell ref="AN45:BC47"/>
    <mergeCell ref="BD45:BX47"/>
    <mergeCell ref="A51:F52"/>
    <mergeCell ref="AN51:BC52"/>
    <mergeCell ref="A56:F57"/>
    <mergeCell ref="AN56:BC57"/>
    <mergeCell ref="BD56:BX57"/>
    <mergeCell ref="BY56:CT57"/>
    <mergeCell ref="AN53:BC54"/>
    <mergeCell ref="BD53:BX54"/>
    <mergeCell ref="BY53:CT54"/>
    <mergeCell ref="G56:AM56"/>
    <mergeCell ref="G57:AM57"/>
    <mergeCell ref="AN55:BC55"/>
    <mergeCell ref="A62:F63"/>
    <mergeCell ref="AN62:BC63"/>
    <mergeCell ref="BD62:BX63"/>
    <mergeCell ref="BY62:CT63"/>
    <mergeCell ref="A60:F60"/>
    <mergeCell ref="AN60:BC60"/>
    <mergeCell ref="BD60:BX60"/>
    <mergeCell ref="A61:F61"/>
    <mergeCell ref="AN61:BC61"/>
    <mergeCell ref="BD61:BX61"/>
    <mergeCell ref="A58:F59"/>
    <mergeCell ref="BD58:BX59"/>
    <mergeCell ref="BY58:CT59"/>
    <mergeCell ref="BY69:CT70"/>
    <mergeCell ref="A68:F68"/>
    <mergeCell ref="A67:F67"/>
    <mergeCell ref="G67:AM67"/>
    <mergeCell ref="BY68:CT68"/>
    <mergeCell ref="A69:F70"/>
    <mergeCell ref="AN69:BC70"/>
    <mergeCell ref="A64:F66"/>
    <mergeCell ref="AN64:BC66"/>
    <mergeCell ref="BD64:BX66"/>
    <mergeCell ref="A75:F79"/>
    <mergeCell ref="AN75:BC79"/>
    <mergeCell ref="BD69:BX70"/>
    <mergeCell ref="A72:F74"/>
    <mergeCell ref="AN72:BC74"/>
    <mergeCell ref="G79:AM79"/>
    <mergeCell ref="BD67:BX67"/>
    <mergeCell ref="BY75:CT79"/>
    <mergeCell ref="A71:F71"/>
    <mergeCell ref="G71:AM71"/>
    <mergeCell ref="AN71:BC71"/>
    <mergeCell ref="BD72:BX74"/>
    <mergeCell ref="BD75:BX79"/>
    <mergeCell ref="G75:AM75"/>
    <mergeCell ref="CU72:DP74"/>
    <mergeCell ref="CU75:DP79"/>
    <mergeCell ref="BD68:BX68"/>
    <mergeCell ref="G74:AM74"/>
    <mergeCell ref="G73:AM73"/>
    <mergeCell ref="G72:AM72"/>
    <mergeCell ref="AN68:BC68"/>
    <mergeCell ref="G78:AM78"/>
    <mergeCell ref="G76:AM76"/>
    <mergeCell ref="G77:AM77"/>
    <mergeCell ref="BY67:CT67"/>
    <mergeCell ref="BY64:CT66"/>
    <mergeCell ref="BY72:CT74"/>
    <mergeCell ref="G65:AM65"/>
    <mergeCell ref="BD71:BX71"/>
    <mergeCell ref="BY71:CT71"/>
    <mergeCell ref="G70:AM70"/>
    <mergeCell ref="G68:AM68"/>
    <mergeCell ref="G69:AM69"/>
    <mergeCell ref="AN67:BC67"/>
    <mergeCell ref="G64:AM64"/>
    <mergeCell ref="G63:AM63"/>
    <mergeCell ref="G61:AM61"/>
    <mergeCell ref="G62:AM62"/>
    <mergeCell ref="G66:AM66"/>
    <mergeCell ref="AN58:BC59"/>
    <mergeCell ref="BD55:BX55"/>
    <mergeCell ref="BY55:CT55"/>
    <mergeCell ref="A50:F50"/>
    <mergeCell ref="G50:AM50"/>
    <mergeCell ref="A53:F54"/>
    <mergeCell ref="G55:AM55"/>
    <mergeCell ref="G54:AM54"/>
    <mergeCell ref="AN50:BC50"/>
    <mergeCell ref="BD50:BX50"/>
    <mergeCell ref="G53:AM53"/>
    <mergeCell ref="G52:AM52"/>
    <mergeCell ref="G51:AM51"/>
    <mergeCell ref="G45:AM45"/>
    <mergeCell ref="G46:AM46"/>
    <mergeCell ref="G47:AM47"/>
    <mergeCell ref="G48:AM48"/>
    <mergeCell ref="BD51:BX52"/>
    <mergeCell ref="BY50:CT50"/>
    <mergeCell ref="AN31:BC31"/>
    <mergeCell ref="AN44:BC44"/>
    <mergeCell ref="G43:AM43"/>
    <mergeCell ref="AN43:BC43"/>
    <mergeCell ref="G42:AM42"/>
    <mergeCell ref="G41:AM41"/>
    <mergeCell ref="G40:AM40"/>
    <mergeCell ref="G37:AM37"/>
    <mergeCell ref="G31:AM31"/>
    <mergeCell ref="G30:AM30"/>
    <mergeCell ref="G29:AM29"/>
    <mergeCell ref="G25:AM25"/>
    <mergeCell ref="BY21:CT21"/>
    <mergeCell ref="BD23:BX23"/>
    <mergeCell ref="BY23:CT23"/>
    <mergeCell ref="G26:AM26"/>
    <mergeCell ref="G21:AM21"/>
    <mergeCell ref="BD28:BX28"/>
    <mergeCell ref="G19:AM19"/>
    <mergeCell ref="G18:AM18"/>
    <mergeCell ref="BY17:CT18"/>
    <mergeCell ref="BD17:BX18"/>
    <mergeCell ref="BY22:CT22"/>
    <mergeCell ref="AN25:BC26"/>
    <mergeCell ref="G20:AM20"/>
    <mergeCell ref="G17:AM17"/>
    <mergeCell ref="BD21:BX21"/>
    <mergeCell ref="BD22:BX22"/>
    <mergeCell ref="BD10:BX10"/>
    <mergeCell ref="BY10:CT10"/>
    <mergeCell ref="BD7:BX9"/>
    <mergeCell ref="CU28:DP28"/>
    <mergeCell ref="AN19:BC20"/>
    <mergeCell ref="BD19:BX20"/>
    <mergeCell ref="AN16:BC16"/>
    <mergeCell ref="BD16:BX16"/>
    <mergeCell ref="BD25:BX26"/>
    <mergeCell ref="BD24:BX24"/>
    <mergeCell ref="A11:F15"/>
    <mergeCell ref="G13:AM13"/>
    <mergeCell ref="G15:AM15"/>
    <mergeCell ref="AN11:BC15"/>
    <mergeCell ref="BD11:BX15"/>
    <mergeCell ref="BY16:CT16"/>
    <mergeCell ref="G14:AM14"/>
    <mergeCell ref="G11:AM11"/>
    <mergeCell ref="A16:F16"/>
    <mergeCell ref="G16:AM16"/>
    <mergeCell ref="A5:DN5"/>
    <mergeCell ref="A7:F7"/>
    <mergeCell ref="G7:AM7"/>
    <mergeCell ref="AN7:BC7"/>
    <mergeCell ref="CU7:DN9"/>
    <mergeCell ref="A10:F10"/>
    <mergeCell ref="G10:AM10"/>
    <mergeCell ref="AN10:BC10"/>
    <mergeCell ref="AN8:BC8"/>
    <mergeCell ref="AN9:BC9"/>
    <mergeCell ref="BY45:CS47"/>
    <mergeCell ref="CT45:DN47"/>
    <mergeCell ref="BY19:CT20"/>
    <mergeCell ref="A8:F8"/>
    <mergeCell ref="G8:AM8"/>
    <mergeCell ref="BY7:CT9"/>
    <mergeCell ref="BY11:CT15"/>
    <mergeCell ref="A9:F9"/>
    <mergeCell ref="G9:AM9"/>
    <mergeCell ref="G12:AM12"/>
  </mergeCells>
  <printOptions/>
  <pageMargins left="0.1968503937007874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I112"/>
  <sheetViews>
    <sheetView tabSelected="1" zoomScalePageLayoutView="0" workbookViewId="0" topLeftCell="G1">
      <pane xSplit="121" ySplit="14" topLeftCell="DX15" activePane="bottomRight" state="frozen"/>
      <selection pane="topLeft" activeCell="G1" sqref="G1"/>
      <selection pane="topRight" activeCell="DX1" sqref="DX1"/>
      <selection pane="bottomLeft" activeCell="G15" sqref="G15"/>
      <selection pane="bottomRight" activeCell="DI73" sqref="DI73:DS73"/>
    </sheetView>
  </sheetViews>
  <sheetFormatPr defaultColWidth="1.12109375" defaultRowHeight="12.75"/>
  <cols>
    <col min="1" max="39" width="1.12109375" style="33" customWidth="1"/>
    <col min="40" max="40" width="4.625" style="33" customWidth="1"/>
    <col min="41" max="123" width="1.12109375" style="33" customWidth="1"/>
    <col min="124" max="124" width="12.125" style="33" hidden="1" customWidth="1"/>
    <col min="125" max="125" width="12.875" style="33" hidden="1" customWidth="1"/>
    <col min="126" max="126" width="12.375" style="33" hidden="1" customWidth="1"/>
    <col min="127" max="127" width="13.625" style="33" hidden="1" customWidth="1"/>
    <col min="128" max="16384" width="1.12109375" style="33" customWidth="1"/>
  </cols>
  <sheetData>
    <row r="1" spans="123:124" s="9" customFormat="1" ht="11.25">
      <c r="DS1" s="11" t="s">
        <v>319</v>
      </c>
      <c r="DT1" s="11"/>
    </row>
    <row r="2" spans="123:124" s="9" customFormat="1" ht="11.25">
      <c r="DS2" s="11" t="s">
        <v>7</v>
      </c>
      <c r="DT2" s="11"/>
    </row>
    <row r="3" spans="123:124" s="9" customFormat="1" ht="11.25">
      <c r="DS3" s="11" t="s">
        <v>8</v>
      </c>
      <c r="DT3" s="11"/>
    </row>
    <row r="7" spans="1:123" s="24" customFormat="1" ht="18.75">
      <c r="A7" s="44" t="s">
        <v>320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</row>
    <row r="10" spans="1:127" ht="15.75">
      <c r="A10" s="45" t="s">
        <v>23</v>
      </c>
      <c r="B10" s="46"/>
      <c r="C10" s="46"/>
      <c r="D10" s="46"/>
      <c r="E10" s="46"/>
      <c r="F10" s="46"/>
      <c r="G10" s="46"/>
      <c r="H10" s="47"/>
      <c r="I10" s="45" t="s">
        <v>25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5" t="s">
        <v>26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82" t="s">
        <v>426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4"/>
      <c r="CB10" s="83" t="s">
        <v>427</v>
      </c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2" t="s">
        <v>420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4"/>
      <c r="DT10" s="124" t="s">
        <v>420</v>
      </c>
      <c r="DU10" s="125"/>
      <c r="DV10" s="125" t="s">
        <v>421</v>
      </c>
      <c r="DW10" s="125"/>
    </row>
    <row r="11" spans="1:127" ht="15.75">
      <c r="A11" s="48" t="s">
        <v>24</v>
      </c>
      <c r="B11" s="49"/>
      <c r="C11" s="49"/>
      <c r="D11" s="49"/>
      <c r="E11" s="49"/>
      <c r="F11" s="49"/>
      <c r="G11" s="49"/>
      <c r="H11" s="50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8" t="s">
        <v>27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85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7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5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7"/>
      <c r="DT11" s="124"/>
      <c r="DU11" s="125"/>
      <c r="DV11" s="125"/>
      <c r="DW11" s="125"/>
    </row>
    <row r="12" spans="1:127" ht="15.75" customHeight="1">
      <c r="A12" s="48"/>
      <c r="B12" s="49"/>
      <c r="C12" s="49"/>
      <c r="D12" s="49"/>
      <c r="E12" s="49"/>
      <c r="F12" s="49"/>
      <c r="G12" s="49"/>
      <c r="H12" s="50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90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8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90"/>
      <c r="DT12" s="124"/>
      <c r="DU12" s="125"/>
      <c r="DV12" s="125"/>
      <c r="DW12" s="125"/>
    </row>
    <row r="13" spans="1:127" s="34" customFormat="1" ht="15.75">
      <c r="A13" s="106"/>
      <c r="B13" s="62"/>
      <c r="C13" s="62"/>
      <c r="D13" s="62"/>
      <c r="E13" s="62"/>
      <c r="F13" s="62"/>
      <c r="G13" s="62"/>
      <c r="H13" s="107"/>
      <c r="I13" s="129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106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107"/>
      <c r="BF13" s="108" t="s">
        <v>321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109"/>
      <c r="BQ13" s="108" t="s">
        <v>323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109"/>
      <c r="CB13" s="61" t="s">
        <v>321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109"/>
      <c r="CM13" s="108" t="s">
        <v>323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108" t="s">
        <v>321</v>
      </c>
      <c r="CY13" s="61"/>
      <c r="CZ13" s="61"/>
      <c r="DA13" s="61"/>
      <c r="DB13" s="61"/>
      <c r="DC13" s="61"/>
      <c r="DD13" s="61"/>
      <c r="DE13" s="61"/>
      <c r="DF13" s="61"/>
      <c r="DG13" s="61"/>
      <c r="DH13" s="109"/>
      <c r="DI13" s="108" t="s">
        <v>323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109"/>
      <c r="DT13" s="16" t="s">
        <v>422</v>
      </c>
      <c r="DU13" s="17" t="s">
        <v>323</v>
      </c>
      <c r="DV13" s="17" t="s">
        <v>422</v>
      </c>
      <c r="DW13" s="17" t="s">
        <v>323</v>
      </c>
    </row>
    <row r="14" spans="1:127" ht="15.75">
      <c r="A14" s="127"/>
      <c r="B14" s="119"/>
      <c r="C14" s="119"/>
      <c r="D14" s="119"/>
      <c r="E14" s="119"/>
      <c r="F14" s="119"/>
      <c r="G14" s="119"/>
      <c r="H14" s="128"/>
      <c r="I14" s="126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7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28"/>
      <c r="BF14" s="127" t="s">
        <v>322</v>
      </c>
      <c r="BG14" s="119"/>
      <c r="BH14" s="119"/>
      <c r="BI14" s="119"/>
      <c r="BJ14" s="119"/>
      <c r="BK14" s="119"/>
      <c r="BL14" s="119"/>
      <c r="BM14" s="119"/>
      <c r="BN14" s="119"/>
      <c r="BO14" s="119"/>
      <c r="BP14" s="128"/>
      <c r="BQ14" s="127" t="s">
        <v>322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28"/>
      <c r="CB14" s="119" t="s">
        <v>322</v>
      </c>
      <c r="CC14" s="119"/>
      <c r="CD14" s="119"/>
      <c r="CE14" s="119"/>
      <c r="CF14" s="119"/>
      <c r="CG14" s="119"/>
      <c r="CH14" s="119"/>
      <c r="CI14" s="119"/>
      <c r="CJ14" s="119"/>
      <c r="CK14" s="119"/>
      <c r="CL14" s="128"/>
      <c r="CM14" s="127" t="s">
        <v>322</v>
      </c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7" t="s">
        <v>322</v>
      </c>
      <c r="CY14" s="119"/>
      <c r="CZ14" s="119"/>
      <c r="DA14" s="119"/>
      <c r="DB14" s="119"/>
      <c r="DC14" s="119"/>
      <c r="DD14" s="119"/>
      <c r="DE14" s="119"/>
      <c r="DF14" s="119"/>
      <c r="DG14" s="119"/>
      <c r="DH14" s="128"/>
      <c r="DI14" s="127" t="s">
        <v>322</v>
      </c>
      <c r="DJ14" s="119"/>
      <c r="DK14" s="119"/>
      <c r="DL14" s="119"/>
      <c r="DM14" s="119"/>
      <c r="DN14" s="119"/>
      <c r="DO14" s="119"/>
      <c r="DP14" s="119"/>
      <c r="DQ14" s="119"/>
      <c r="DR14" s="119"/>
      <c r="DS14" s="128"/>
      <c r="DT14" s="18" t="s">
        <v>322</v>
      </c>
      <c r="DU14" s="19" t="s">
        <v>322</v>
      </c>
      <c r="DV14" s="19" t="s">
        <v>322</v>
      </c>
      <c r="DW14" s="19" t="s">
        <v>322</v>
      </c>
    </row>
    <row r="15" spans="1:127" ht="15.75">
      <c r="A15" s="61" t="s">
        <v>36</v>
      </c>
      <c r="B15" s="61"/>
      <c r="C15" s="61"/>
      <c r="D15" s="61"/>
      <c r="E15" s="61"/>
      <c r="F15" s="61"/>
      <c r="G15" s="61"/>
      <c r="H15" s="61"/>
      <c r="I15" s="60" t="s">
        <v>324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108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109"/>
      <c r="BF15" s="133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5"/>
      <c r="CB15" s="133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5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5"/>
      <c r="DT15" s="61">
        <f>DT17+DT46</f>
        <v>0</v>
      </c>
      <c r="DU15" s="61">
        <f>DU17+DU46</f>
        <v>0</v>
      </c>
      <c r="DV15" s="61">
        <f>DV17+DV46</f>
        <v>0</v>
      </c>
      <c r="DW15" s="61">
        <f>DW17+DW46</f>
        <v>0</v>
      </c>
    </row>
    <row r="16" spans="1:127" ht="15.75">
      <c r="A16" s="62"/>
      <c r="B16" s="62"/>
      <c r="C16" s="62"/>
      <c r="D16" s="62"/>
      <c r="E16" s="62"/>
      <c r="F16" s="62"/>
      <c r="G16" s="62"/>
      <c r="H16" s="62"/>
      <c r="I16" s="63" t="s">
        <v>325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106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107"/>
      <c r="BF16" s="130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  <c r="CB16" s="130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2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2"/>
      <c r="DT16" s="123"/>
      <c r="DU16" s="123"/>
      <c r="DV16" s="123"/>
      <c r="DW16" s="123"/>
    </row>
    <row r="17" spans="1:127" ht="15.75">
      <c r="A17" s="62" t="s">
        <v>43</v>
      </c>
      <c r="B17" s="62"/>
      <c r="C17" s="62"/>
      <c r="D17" s="62"/>
      <c r="E17" s="62"/>
      <c r="F17" s="62"/>
      <c r="G17" s="62"/>
      <c r="H17" s="62"/>
      <c r="I17" s="63" t="s">
        <v>326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48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50"/>
      <c r="BF17" s="130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2"/>
      <c r="CB17" s="130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2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2"/>
      <c r="DT17" s="122"/>
      <c r="DU17" s="122"/>
      <c r="DV17" s="122"/>
      <c r="DW17" s="122"/>
    </row>
    <row r="18" spans="1:127" ht="15.75">
      <c r="A18" s="62"/>
      <c r="B18" s="62"/>
      <c r="C18" s="62"/>
      <c r="D18" s="62"/>
      <c r="E18" s="62"/>
      <c r="F18" s="62"/>
      <c r="G18" s="62"/>
      <c r="H18" s="62"/>
      <c r="I18" s="63" t="s">
        <v>327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48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50"/>
      <c r="BF18" s="130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2"/>
      <c r="CB18" s="130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2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2"/>
      <c r="DT18" s="122"/>
      <c r="DU18" s="122"/>
      <c r="DV18" s="122"/>
      <c r="DW18" s="122"/>
    </row>
    <row r="19" spans="1:127" ht="15.75">
      <c r="A19" s="62"/>
      <c r="B19" s="62"/>
      <c r="C19" s="62"/>
      <c r="D19" s="62"/>
      <c r="E19" s="62"/>
      <c r="F19" s="62"/>
      <c r="G19" s="62"/>
      <c r="H19" s="62"/>
      <c r="I19" s="63" t="s">
        <v>328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106" t="s">
        <v>356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107"/>
      <c r="BF19" s="130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2"/>
      <c r="CB19" s="130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2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2"/>
      <c r="DT19" s="122"/>
      <c r="DU19" s="122"/>
      <c r="DV19" s="122"/>
      <c r="DW19" s="122"/>
    </row>
    <row r="20" spans="1:127" ht="15.75">
      <c r="A20" s="62"/>
      <c r="B20" s="62"/>
      <c r="C20" s="62"/>
      <c r="D20" s="62"/>
      <c r="E20" s="62"/>
      <c r="F20" s="62"/>
      <c r="G20" s="62"/>
      <c r="H20" s="62"/>
      <c r="I20" s="63" t="s">
        <v>329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106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107"/>
      <c r="BF20" s="130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2"/>
      <c r="CB20" s="130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2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2"/>
      <c r="DT20" s="122"/>
      <c r="DU20" s="122"/>
      <c r="DV20" s="122"/>
      <c r="DW20" s="122"/>
    </row>
    <row r="21" spans="1:127" ht="15.75">
      <c r="A21" s="62"/>
      <c r="B21" s="62"/>
      <c r="C21" s="62"/>
      <c r="D21" s="62"/>
      <c r="E21" s="62"/>
      <c r="F21" s="62"/>
      <c r="G21" s="62"/>
      <c r="H21" s="62"/>
      <c r="I21" s="63" t="s">
        <v>330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106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107"/>
      <c r="BF21" s="130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2"/>
      <c r="CB21" s="130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2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2"/>
      <c r="DT21" s="122"/>
      <c r="DU21" s="122"/>
      <c r="DV21" s="122"/>
      <c r="DW21" s="122"/>
    </row>
    <row r="22" spans="1:127" ht="15.75">
      <c r="A22" s="62"/>
      <c r="B22" s="62"/>
      <c r="C22" s="62"/>
      <c r="D22" s="62"/>
      <c r="E22" s="62"/>
      <c r="F22" s="62"/>
      <c r="G22" s="62"/>
      <c r="H22" s="62"/>
      <c r="I22" s="63" t="s">
        <v>331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106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107"/>
      <c r="BF22" s="130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2"/>
      <c r="CB22" s="130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2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2"/>
      <c r="DT22" s="122"/>
      <c r="DU22" s="122"/>
      <c r="DV22" s="122"/>
      <c r="DW22" s="122"/>
    </row>
    <row r="23" spans="1:127" ht="15.75">
      <c r="A23" s="62"/>
      <c r="B23" s="62"/>
      <c r="C23" s="62"/>
      <c r="D23" s="62"/>
      <c r="E23" s="62"/>
      <c r="F23" s="62"/>
      <c r="G23" s="62"/>
      <c r="H23" s="62"/>
      <c r="I23" s="63" t="s">
        <v>332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106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107"/>
      <c r="BF23" s="130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2"/>
      <c r="CB23" s="130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2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2"/>
      <c r="DT23" s="122"/>
      <c r="DU23" s="122"/>
      <c r="DV23" s="122"/>
      <c r="DW23" s="122"/>
    </row>
    <row r="24" spans="1:127" ht="15.75">
      <c r="A24" s="62"/>
      <c r="B24" s="62"/>
      <c r="C24" s="62"/>
      <c r="D24" s="62"/>
      <c r="E24" s="62"/>
      <c r="F24" s="62"/>
      <c r="G24" s="62"/>
      <c r="H24" s="62"/>
      <c r="I24" s="63" t="s">
        <v>333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106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107"/>
      <c r="BF24" s="130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2"/>
      <c r="CB24" s="130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2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2"/>
      <c r="DT24" s="122"/>
      <c r="DU24" s="122"/>
      <c r="DV24" s="122"/>
      <c r="DW24" s="122"/>
    </row>
    <row r="25" spans="1:127" ht="15.75">
      <c r="A25" s="62"/>
      <c r="B25" s="62"/>
      <c r="C25" s="62"/>
      <c r="D25" s="62"/>
      <c r="E25" s="62"/>
      <c r="F25" s="62"/>
      <c r="G25" s="62"/>
      <c r="H25" s="62"/>
      <c r="I25" s="63" t="s">
        <v>334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106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107"/>
      <c r="BF25" s="130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2"/>
      <c r="CB25" s="130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2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22"/>
      <c r="DU25" s="122"/>
      <c r="DV25" s="122"/>
      <c r="DW25" s="122"/>
    </row>
    <row r="26" spans="1:127" ht="15.75">
      <c r="A26" s="62"/>
      <c r="B26" s="62"/>
      <c r="C26" s="62"/>
      <c r="D26" s="62"/>
      <c r="E26" s="62"/>
      <c r="F26" s="62"/>
      <c r="G26" s="62"/>
      <c r="H26" s="62"/>
      <c r="I26" s="63" t="s">
        <v>335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106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107"/>
      <c r="BF26" s="130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2"/>
      <c r="CB26" s="130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2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22"/>
      <c r="DU26" s="122"/>
      <c r="DV26" s="122"/>
      <c r="DW26" s="122"/>
    </row>
    <row r="27" spans="1:127" ht="15.75">
      <c r="A27" s="62"/>
      <c r="B27" s="62"/>
      <c r="C27" s="62"/>
      <c r="D27" s="62"/>
      <c r="E27" s="62"/>
      <c r="F27" s="62"/>
      <c r="G27" s="62"/>
      <c r="H27" s="62"/>
      <c r="I27" s="63" t="s">
        <v>336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106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107"/>
      <c r="BF27" s="130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2"/>
      <c r="CB27" s="130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2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2"/>
      <c r="DT27" s="122"/>
      <c r="DU27" s="122"/>
      <c r="DV27" s="122"/>
      <c r="DW27" s="122"/>
    </row>
    <row r="28" spans="1:127" ht="15.75">
      <c r="A28" s="62"/>
      <c r="B28" s="62"/>
      <c r="C28" s="62"/>
      <c r="D28" s="62"/>
      <c r="E28" s="62"/>
      <c r="F28" s="62"/>
      <c r="G28" s="62"/>
      <c r="H28" s="62"/>
      <c r="I28" s="63" t="s">
        <v>337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106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107"/>
      <c r="BF28" s="130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2"/>
      <c r="CB28" s="130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2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2"/>
      <c r="DT28" s="122"/>
      <c r="DU28" s="122"/>
      <c r="DV28" s="122"/>
      <c r="DW28" s="122"/>
    </row>
    <row r="29" spans="1:127" ht="15.75">
      <c r="A29" s="62"/>
      <c r="B29" s="62"/>
      <c r="C29" s="62"/>
      <c r="D29" s="62"/>
      <c r="E29" s="62"/>
      <c r="F29" s="62"/>
      <c r="G29" s="62"/>
      <c r="H29" s="62"/>
      <c r="I29" s="63" t="s">
        <v>338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106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107"/>
      <c r="BF29" s="130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2"/>
      <c r="CB29" s="130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2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2"/>
      <c r="DT29" s="122"/>
      <c r="DU29" s="122"/>
      <c r="DV29" s="122"/>
      <c r="DW29" s="122"/>
    </row>
    <row r="30" spans="1:127" ht="15.75">
      <c r="A30" s="62"/>
      <c r="B30" s="62"/>
      <c r="C30" s="62"/>
      <c r="D30" s="62"/>
      <c r="E30" s="62"/>
      <c r="F30" s="62"/>
      <c r="G30" s="62"/>
      <c r="H30" s="62"/>
      <c r="I30" s="63" t="s">
        <v>339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106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107"/>
      <c r="BF30" s="130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2"/>
      <c r="CB30" s="130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2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2"/>
      <c r="DT30" s="122"/>
      <c r="DU30" s="122"/>
      <c r="DV30" s="122"/>
      <c r="DW30" s="122"/>
    </row>
    <row r="31" spans="1:127" ht="15.75">
      <c r="A31" s="62"/>
      <c r="B31" s="62"/>
      <c r="C31" s="62"/>
      <c r="D31" s="62"/>
      <c r="E31" s="62"/>
      <c r="F31" s="62"/>
      <c r="G31" s="62"/>
      <c r="H31" s="62"/>
      <c r="I31" s="63" t="s">
        <v>340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106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107"/>
      <c r="BF31" s="130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2"/>
      <c r="CB31" s="130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2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2"/>
      <c r="DT31" s="122"/>
      <c r="DU31" s="122"/>
      <c r="DV31" s="122"/>
      <c r="DW31" s="122"/>
    </row>
    <row r="32" spans="1:127" ht="15.75">
      <c r="A32" s="62"/>
      <c r="B32" s="62"/>
      <c r="C32" s="62"/>
      <c r="D32" s="62"/>
      <c r="E32" s="62"/>
      <c r="F32" s="62"/>
      <c r="G32" s="62"/>
      <c r="H32" s="62"/>
      <c r="I32" s="63" t="s">
        <v>341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106" t="s">
        <v>351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107"/>
      <c r="BF32" s="130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2"/>
      <c r="CB32" s="130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2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2"/>
      <c r="DT32" s="122"/>
      <c r="DU32" s="122"/>
      <c r="DV32" s="122"/>
      <c r="DW32" s="122"/>
    </row>
    <row r="33" spans="1:127" ht="15.75">
      <c r="A33" s="62"/>
      <c r="B33" s="62"/>
      <c r="C33" s="62"/>
      <c r="D33" s="62"/>
      <c r="E33" s="62"/>
      <c r="F33" s="62"/>
      <c r="G33" s="62"/>
      <c r="H33" s="62"/>
      <c r="I33" s="63" t="s">
        <v>342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106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107"/>
      <c r="BF33" s="130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2"/>
      <c r="CB33" s="130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2"/>
      <c r="DT33" s="122"/>
      <c r="DU33" s="122"/>
      <c r="DV33" s="122"/>
      <c r="DW33" s="122"/>
    </row>
    <row r="34" spans="1:127" ht="15.75">
      <c r="A34" s="62"/>
      <c r="B34" s="62"/>
      <c r="C34" s="62"/>
      <c r="D34" s="62"/>
      <c r="E34" s="62"/>
      <c r="F34" s="62"/>
      <c r="G34" s="62"/>
      <c r="H34" s="62"/>
      <c r="I34" s="63" t="s">
        <v>329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106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107"/>
      <c r="BF34" s="130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2"/>
      <c r="CB34" s="130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2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2"/>
      <c r="DT34" s="122"/>
      <c r="DU34" s="122"/>
      <c r="DV34" s="122"/>
      <c r="DW34" s="122"/>
    </row>
    <row r="35" spans="1:127" ht="15.75">
      <c r="A35" s="62"/>
      <c r="B35" s="62"/>
      <c r="C35" s="62"/>
      <c r="D35" s="62"/>
      <c r="E35" s="62"/>
      <c r="F35" s="62"/>
      <c r="G35" s="62"/>
      <c r="H35" s="62"/>
      <c r="I35" s="63" t="s">
        <v>343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106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107"/>
      <c r="BF35" s="130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2"/>
      <c r="CB35" s="130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2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2"/>
      <c r="DT35" s="122"/>
      <c r="DU35" s="122"/>
      <c r="DV35" s="122"/>
      <c r="DW35" s="122"/>
    </row>
    <row r="36" spans="1:127" ht="15.75">
      <c r="A36" s="62"/>
      <c r="B36" s="62"/>
      <c r="C36" s="62"/>
      <c r="D36" s="62"/>
      <c r="E36" s="62"/>
      <c r="F36" s="62"/>
      <c r="G36" s="62"/>
      <c r="H36" s="62"/>
      <c r="I36" s="63" t="s">
        <v>344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106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107"/>
      <c r="BF36" s="130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2"/>
      <c r="CB36" s="130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2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2"/>
      <c r="DT36" s="122"/>
      <c r="DU36" s="122"/>
      <c r="DV36" s="122"/>
      <c r="DW36" s="122"/>
    </row>
    <row r="37" spans="1:127" ht="15.75">
      <c r="A37" s="62"/>
      <c r="B37" s="62"/>
      <c r="C37" s="62"/>
      <c r="D37" s="62"/>
      <c r="E37" s="62"/>
      <c r="F37" s="62"/>
      <c r="G37" s="62"/>
      <c r="H37" s="62"/>
      <c r="I37" s="63" t="s">
        <v>345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106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107"/>
      <c r="BF37" s="130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2"/>
      <c r="CB37" s="130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2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2"/>
      <c r="DT37" s="122"/>
      <c r="DU37" s="122"/>
      <c r="DV37" s="122"/>
      <c r="DW37" s="122"/>
    </row>
    <row r="38" spans="1:127" ht="15.75">
      <c r="A38" s="62"/>
      <c r="B38" s="62"/>
      <c r="C38" s="62"/>
      <c r="D38" s="62"/>
      <c r="E38" s="62"/>
      <c r="F38" s="62"/>
      <c r="G38" s="62"/>
      <c r="H38" s="62"/>
      <c r="I38" s="63" t="s">
        <v>346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106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107"/>
      <c r="BF38" s="130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2"/>
      <c r="CB38" s="130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2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2"/>
      <c r="DT38" s="122"/>
      <c r="DU38" s="122"/>
      <c r="DV38" s="122"/>
      <c r="DW38" s="122"/>
    </row>
    <row r="39" spans="1:127" ht="15.75">
      <c r="A39" s="62"/>
      <c r="B39" s="62"/>
      <c r="C39" s="62"/>
      <c r="D39" s="62"/>
      <c r="E39" s="62"/>
      <c r="F39" s="62"/>
      <c r="G39" s="62"/>
      <c r="H39" s="62"/>
      <c r="I39" s="63" t="s">
        <v>347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106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107"/>
      <c r="BF39" s="130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2"/>
      <c r="CB39" s="130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2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2"/>
      <c r="DT39" s="122"/>
      <c r="DU39" s="122"/>
      <c r="DV39" s="122"/>
      <c r="DW39" s="122"/>
    </row>
    <row r="40" spans="1:127" ht="15.75">
      <c r="A40" s="62"/>
      <c r="B40" s="62"/>
      <c r="C40" s="62"/>
      <c r="D40" s="62"/>
      <c r="E40" s="62"/>
      <c r="F40" s="62"/>
      <c r="G40" s="62"/>
      <c r="H40" s="62"/>
      <c r="I40" s="63" t="s">
        <v>348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106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107"/>
      <c r="BF40" s="130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2"/>
      <c r="CB40" s="130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2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2"/>
      <c r="DT40" s="122"/>
      <c r="DU40" s="122"/>
      <c r="DV40" s="122"/>
      <c r="DW40" s="122"/>
    </row>
    <row r="41" spans="1:127" ht="15.75">
      <c r="A41" s="62"/>
      <c r="B41" s="62"/>
      <c r="C41" s="62"/>
      <c r="D41" s="62"/>
      <c r="E41" s="62"/>
      <c r="F41" s="62"/>
      <c r="G41" s="62"/>
      <c r="H41" s="62"/>
      <c r="I41" s="63" t="s">
        <v>349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106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107"/>
      <c r="BF41" s="130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2"/>
      <c r="CB41" s="130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2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2"/>
      <c r="DT41" s="122"/>
      <c r="DU41" s="122"/>
      <c r="DV41" s="122"/>
      <c r="DW41" s="122"/>
    </row>
    <row r="42" spans="1:127" ht="15.75">
      <c r="A42" s="62"/>
      <c r="B42" s="62"/>
      <c r="C42" s="62"/>
      <c r="D42" s="62"/>
      <c r="E42" s="62"/>
      <c r="F42" s="62"/>
      <c r="G42" s="62"/>
      <c r="H42" s="62"/>
      <c r="I42" s="63" t="s">
        <v>350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106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107"/>
      <c r="BF42" s="130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2"/>
      <c r="CB42" s="130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2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2"/>
      <c r="DT42" s="122"/>
      <c r="DU42" s="122"/>
      <c r="DV42" s="122"/>
      <c r="DW42" s="122"/>
    </row>
    <row r="43" spans="1:127" ht="15.75">
      <c r="A43" s="62"/>
      <c r="B43" s="62"/>
      <c r="C43" s="62"/>
      <c r="D43" s="62"/>
      <c r="E43" s="62"/>
      <c r="F43" s="62"/>
      <c r="G43" s="62"/>
      <c r="H43" s="62"/>
      <c r="I43" s="63" t="s">
        <v>338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106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07"/>
      <c r="BF43" s="130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2"/>
      <c r="CB43" s="130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2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2"/>
      <c r="DT43" s="122"/>
      <c r="DU43" s="122"/>
      <c r="DV43" s="122"/>
      <c r="DW43" s="122"/>
    </row>
    <row r="44" spans="1:127" ht="15.75">
      <c r="A44" s="62"/>
      <c r="B44" s="62"/>
      <c r="C44" s="62"/>
      <c r="D44" s="62"/>
      <c r="E44" s="62"/>
      <c r="F44" s="62"/>
      <c r="G44" s="62"/>
      <c r="H44" s="62"/>
      <c r="I44" s="63" t="s">
        <v>339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106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107"/>
      <c r="BF44" s="130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2"/>
      <c r="CB44" s="130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2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2"/>
      <c r="DT44" s="122"/>
      <c r="DU44" s="122"/>
      <c r="DV44" s="122"/>
      <c r="DW44" s="122"/>
    </row>
    <row r="45" spans="1:127" ht="15.75">
      <c r="A45" s="62"/>
      <c r="B45" s="62"/>
      <c r="C45" s="62"/>
      <c r="D45" s="62"/>
      <c r="E45" s="62"/>
      <c r="F45" s="62"/>
      <c r="G45" s="62"/>
      <c r="H45" s="62"/>
      <c r="I45" s="63" t="s">
        <v>340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106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107"/>
      <c r="BF45" s="130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2"/>
      <c r="CB45" s="130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2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2"/>
      <c r="DT45" s="122"/>
      <c r="DU45" s="122"/>
      <c r="DV45" s="122"/>
      <c r="DW45" s="122"/>
    </row>
    <row r="46" spans="1:127" ht="15.75">
      <c r="A46" s="62" t="s">
        <v>45</v>
      </c>
      <c r="B46" s="62"/>
      <c r="C46" s="62"/>
      <c r="D46" s="62"/>
      <c r="E46" s="62"/>
      <c r="F46" s="62"/>
      <c r="G46" s="62"/>
      <c r="H46" s="62"/>
      <c r="I46" s="63" t="s">
        <v>352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106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107"/>
      <c r="BF46" s="131">
        <v>6.097</v>
      </c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>
        <f>CB46</f>
        <v>2.445</v>
      </c>
      <c r="BR46" s="131"/>
      <c r="BS46" s="131"/>
      <c r="BT46" s="131"/>
      <c r="BU46" s="131"/>
      <c r="BV46" s="131"/>
      <c r="BW46" s="131"/>
      <c r="BX46" s="131"/>
      <c r="BY46" s="131"/>
      <c r="BZ46" s="131"/>
      <c r="CA46" s="132"/>
      <c r="CB46" s="131">
        <v>2.445</v>
      </c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>
        <v>2.785</v>
      </c>
      <c r="CN46" s="131"/>
      <c r="CO46" s="131"/>
      <c r="CP46" s="131"/>
      <c r="CQ46" s="131"/>
      <c r="CR46" s="131"/>
      <c r="CS46" s="131"/>
      <c r="CT46" s="131"/>
      <c r="CU46" s="131"/>
      <c r="CV46" s="131"/>
      <c r="CW46" s="132"/>
      <c r="CX46" s="131">
        <f>CM46</f>
        <v>2.785</v>
      </c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>
        <f>62.436+3.854</f>
        <v>66.29</v>
      </c>
      <c r="DJ46" s="131"/>
      <c r="DK46" s="131"/>
      <c r="DL46" s="131"/>
      <c r="DM46" s="131"/>
      <c r="DN46" s="131"/>
      <c r="DO46" s="131"/>
      <c r="DP46" s="131"/>
      <c r="DQ46" s="131"/>
      <c r="DR46" s="131"/>
      <c r="DS46" s="132"/>
      <c r="DT46" s="123">
        <f>DT52</f>
        <v>0</v>
      </c>
      <c r="DU46" s="123">
        <f>DU52</f>
        <v>0</v>
      </c>
      <c r="DV46" s="123">
        <f>DV52</f>
        <v>0</v>
      </c>
      <c r="DW46" s="123">
        <f>DW52</f>
        <v>0</v>
      </c>
    </row>
    <row r="47" spans="1:127" ht="15.75">
      <c r="A47" s="62"/>
      <c r="B47" s="62"/>
      <c r="C47" s="62"/>
      <c r="D47" s="62"/>
      <c r="E47" s="62"/>
      <c r="F47" s="62"/>
      <c r="G47" s="62"/>
      <c r="H47" s="62"/>
      <c r="I47" s="63" t="s">
        <v>353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106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107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2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2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2"/>
      <c r="DT47" s="123"/>
      <c r="DU47" s="123"/>
      <c r="DV47" s="123"/>
      <c r="DW47" s="123"/>
    </row>
    <row r="48" spans="1:123" ht="15.75">
      <c r="A48" s="62"/>
      <c r="B48" s="62"/>
      <c r="C48" s="62"/>
      <c r="D48" s="62"/>
      <c r="E48" s="62"/>
      <c r="F48" s="62"/>
      <c r="G48" s="62"/>
      <c r="H48" s="62"/>
      <c r="I48" s="63" t="s">
        <v>354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106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107"/>
      <c r="BF48" s="130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2"/>
      <c r="CB48" s="130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2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2"/>
    </row>
    <row r="49" spans="1:123" ht="15.75">
      <c r="A49" s="62"/>
      <c r="B49" s="62"/>
      <c r="C49" s="62"/>
      <c r="D49" s="62"/>
      <c r="E49" s="62"/>
      <c r="F49" s="62"/>
      <c r="G49" s="62"/>
      <c r="H49" s="62"/>
      <c r="I49" s="63" t="s">
        <v>355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106" t="s">
        <v>356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107"/>
      <c r="BF49" s="130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2"/>
      <c r="CB49" s="130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2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2"/>
    </row>
    <row r="50" spans="1:127" ht="15.75">
      <c r="A50" s="62"/>
      <c r="B50" s="62"/>
      <c r="C50" s="62"/>
      <c r="D50" s="62"/>
      <c r="E50" s="62"/>
      <c r="F50" s="62"/>
      <c r="G50" s="62"/>
      <c r="H50" s="62"/>
      <c r="I50" s="63" t="s">
        <v>357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106" t="s">
        <v>351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107"/>
      <c r="BF50" s="130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2"/>
      <c r="CB50" s="130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2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2"/>
      <c r="DT50" s="122"/>
      <c r="DU50" s="122"/>
      <c r="DV50" s="122"/>
      <c r="DW50" s="122"/>
    </row>
    <row r="51" spans="1:127" ht="15.75">
      <c r="A51" s="62"/>
      <c r="B51" s="62"/>
      <c r="C51" s="62"/>
      <c r="D51" s="62"/>
      <c r="E51" s="62"/>
      <c r="F51" s="62"/>
      <c r="G51" s="62"/>
      <c r="H51" s="62"/>
      <c r="I51" s="63" t="s">
        <v>358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106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107"/>
      <c r="BF51" s="130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2"/>
      <c r="CB51" s="130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2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2"/>
      <c r="DT51" s="122"/>
      <c r="DU51" s="122"/>
      <c r="DV51" s="122"/>
      <c r="DW51" s="122"/>
    </row>
    <row r="52" spans="1:139" ht="15.75">
      <c r="A52" s="62"/>
      <c r="B52" s="62"/>
      <c r="C52" s="62"/>
      <c r="D52" s="62"/>
      <c r="E52" s="62"/>
      <c r="F52" s="62"/>
      <c r="G52" s="62"/>
      <c r="H52" s="62"/>
      <c r="I52" s="63" t="s">
        <v>359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106" t="s">
        <v>351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107"/>
      <c r="BF52" s="130">
        <f>BF46</f>
        <v>6.097</v>
      </c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>
        <f>CB52</f>
        <v>2.445</v>
      </c>
      <c r="BR52" s="131"/>
      <c r="BS52" s="131"/>
      <c r="BT52" s="131"/>
      <c r="BU52" s="131"/>
      <c r="BV52" s="131"/>
      <c r="BW52" s="131"/>
      <c r="BX52" s="131"/>
      <c r="BY52" s="131"/>
      <c r="BZ52" s="131"/>
      <c r="CA52" s="132"/>
      <c r="CB52" s="130">
        <v>2.445</v>
      </c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>
        <v>2.785</v>
      </c>
      <c r="CN52" s="131"/>
      <c r="CO52" s="131"/>
      <c r="CP52" s="131"/>
      <c r="CQ52" s="131"/>
      <c r="CR52" s="131"/>
      <c r="CS52" s="131"/>
      <c r="CT52" s="131"/>
      <c r="CU52" s="131"/>
      <c r="CV52" s="131"/>
      <c r="CW52" s="132"/>
      <c r="CX52" s="131">
        <f>CM52</f>
        <v>2.785</v>
      </c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>
        <f>DI46</f>
        <v>66.29</v>
      </c>
      <c r="DJ52" s="131"/>
      <c r="DK52" s="131"/>
      <c r="DL52" s="131"/>
      <c r="DM52" s="131"/>
      <c r="DN52" s="131"/>
      <c r="DO52" s="131"/>
      <c r="DP52" s="131"/>
      <c r="DQ52" s="131"/>
      <c r="DR52" s="131"/>
      <c r="DS52" s="13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</row>
    <row r="53" spans="1:127" ht="15.75">
      <c r="A53" s="62" t="s">
        <v>49</v>
      </c>
      <c r="B53" s="62"/>
      <c r="C53" s="62"/>
      <c r="D53" s="62"/>
      <c r="E53" s="62"/>
      <c r="F53" s="62"/>
      <c r="G53" s="62"/>
      <c r="H53" s="62"/>
      <c r="I53" s="63" t="s">
        <v>360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106" t="s">
        <v>351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107"/>
      <c r="BF53" s="130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2"/>
      <c r="CB53" s="130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2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2"/>
      <c r="DT53" s="122"/>
      <c r="DU53" s="122"/>
      <c r="DV53" s="122"/>
      <c r="DW53" s="122"/>
    </row>
    <row r="54" spans="1:127" ht="15.75">
      <c r="A54" s="62"/>
      <c r="B54" s="62"/>
      <c r="C54" s="62"/>
      <c r="D54" s="62"/>
      <c r="E54" s="62"/>
      <c r="F54" s="62"/>
      <c r="G54" s="62"/>
      <c r="H54" s="62"/>
      <c r="I54" s="63" t="s">
        <v>361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106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107"/>
      <c r="BF54" s="130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2"/>
      <c r="CB54" s="130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2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2"/>
      <c r="DT54" s="122"/>
      <c r="DU54" s="122"/>
      <c r="DV54" s="122"/>
      <c r="DW54" s="122"/>
    </row>
    <row r="55" spans="1:127" ht="15.75">
      <c r="A55" s="62"/>
      <c r="B55" s="62"/>
      <c r="C55" s="62"/>
      <c r="D55" s="62"/>
      <c r="E55" s="62"/>
      <c r="F55" s="62"/>
      <c r="G55" s="62"/>
      <c r="H55" s="62"/>
      <c r="I55" s="63" t="s">
        <v>353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106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107"/>
      <c r="BF55" s="130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2"/>
      <c r="CB55" s="130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2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2"/>
      <c r="DT55" s="122"/>
      <c r="DU55" s="122"/>
      <c r="DV55" s="122"/>
      <c r="DW55" s="122"/>
    </row>
    <row r="56" spans="1:127" ht="15.75">
      <c r="A56" s="62" t="s">
        <v>59</v>
      </c>
      <c r="B56" s="62"/>
      <c r="C56" s="62"/>
      <c r="D56" s="62"/>
      <c r="E56" s="62"/>
      <c r="F56" s="62"/>
      <c r="G56" s="62"/>
      <c r="H56" s="62"/>
      <c r="I56" s="63" t="s">
        <v>362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106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107"/>
      <c r="BF56" s="130">
        <f>BF52</f>
        <v>6.097</v>
      </c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>
        <f>CB56</f>
        <v>6.383</v>
      </c>
      <c r="BR56" s="131"/>
      <c r="BS56" s="131"/>
      <c r="BT56" s="131"/>
      <c r="BU56" s="131"/>
      <c r="BV56" s="131"/>
      <c r="BW56" s="131"/>
      <c r="BX56" s="131"/>
      <c r="BY56" s="131"/>
      <c r="BZ56" s="131"/>
      <c r="CA56" s="132"/>
      <c r="CB56" s="130">
        <v>6.383</v>
      </c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>
        <v>6.185</v>
      </c>
      <c r="CN56" s="131"/>
      <c r="CO56" s="131"/>
      <c r="CP56" s="131"/>
      <c r="CQ56" s="131"/>
      <c r="CR56" s="131"/>
      <c r="CS56" s="131"/>
      <c r="CT56" s="131"/>
      <c r="CU56" s="131"/>
      <c r="CV56" s="131"/>
      <c r="CW56" s="132"/>
      <c r="CX56" s="131">
        <f>CM56</f>
        <v>6.185</v>
      </c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>
        <v>202.347</v>
      </c>
      <c r="DJ56" s="131"/>
      <c r="DK56" s="131"/>
      <c r="DL56" s="131"/>
      <c r="DM56" s="131"/>
      <c r="DN56" s="131"/>
      <c r="DO56" s="131"/>
      <c r="DP56" s="131"/>
      <c r="DQ56" s="131"/>
      <c r="DR56" s="131"/>
      <c r="DS56" s="132"/>
      <c r="DT56" s="33">
        <v>10.614</v>
      </c>
      <c r="DU56" s="33">
        <v>10.701</v>
      </c>
      <c r="DV56" s="33">
        <v>10.701</v>
      </c>
      <c r="DW56" s="33">
        <v>10.801</v>
      </c>
    </row>
    <row r="57" spans="1:127" ht="15.75">
      <c r="A57" s="62" t="s">
        <v>61</v>
      </c>
      <c r="B57" s="62"/>
      <c r="C57" s="62"/>
      <c r="D57" s="62"/>
      <c r="E57" s="62"/>
      <c r="F57" s="62"/>
      <c r="G57" s="62"/>
      <c r="H57" s="62"/>
      <c r="I57" s="63" t="s">
        <v>363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106" t="s">
        <v>351</v>
      </c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107"/>
      <c r="BF57" s="130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2"/>
      <c r="CB57" s="130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2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2"/>
      <c r="DT57" s="122"/>
      <c r="DU57" s="122"/>
      <c r="DV57" s="122"/>
      <c r="DW57" s="122"/>
    </row>
    <row r="58" spans="1:127" ht="15.75">
      <c r="A58" s="62"/>
      <c r="B58" s="62"/>
      <c r="C58" s="62"/>
      <c r="D58" s="62"/>
      <c r="E58" s="62"/>
      <c r="F58" s="62"/>
      <c r="G58" s="62"/>
      <c r="H58" s="62"/>
      <c r="I58" s="63" t="s">
        <v>364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106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107"/>
      <c r="BF58" s="130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2"/>
      <c r="CB58" s="130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2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2"/>
      <c r="DT58" s="122"/>
      <c r="DU58" s="122"/>
      <c r="DV58" s="122"/>
      <c r="DW58" s="122"/>
    </row>
    <row r="59" spans="1:127" ht="15.75">
      <c r="A59" s="62"/>
      <c r="B59" s="62"/>
      <c r="C59" s="62"/>
      <c r="D59" s="62"/>
      <c r="E59" s="62"/>
      <c r="F59" s="62"/>
      <c r="G59" s="62"/>
      <c r="H59" s="62"/>
      <c r="I59" s="63" t="s">
        <v>365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106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107"/>
      <c r="BF59" s="130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2"/>
      <c r="CB59" s="130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2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2"/>
      <c r="DT59" s="122"/>
      <c r="DU59" s="122"/>
      <c r="DV59" s="122"/>
      <c r="DW59" s="122"/>
    </row>
    <row r="60" spans="1:127" ht="15.75">
      <c r="A60" s="62"/>
      <c r="B60" s="62"/>
      <c r="C60" s="62"/>
      <c r="D60" s="62"/>
      <c r="E60" s="62"/>
      <c r="F60" s="62"/>
      <c r="G60" s="62"/>
      <c r="H60" s="62"/>
      <c r="I60" s="63" t="s">
        <v>366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06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07"/>
      <c r="BF60" s="130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2"/>
      <c r="CB60" s="130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2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2"/>
      <c r="DT60" s="122"/>
      <c r="DU60" s="122"/>
      <c r="DV60" s="122"/>
      <c r="DW60" s="122"/>
    </row>
    <row r="61" spans="1:127" ht="15.75">
      <c r="A61" s="62" t="s">
        <v>64</v>
      </c>
      <c r="B61" s="62"/>
      <c r="C61" s="62"/>
      <c r="D61" s="62"/>
      <c r="E61" s="62"/>
      <c r="F61" s="62"/>
      <c r="G61" s="62"/>
      <c r="H61" s="62"/>
      <c r="I61" s="63" t="s">
        <v>363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106" t="s">
        <v>351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107"/>
      <c r="BF61" s="130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2"/>
      <c r="CB61" s="130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2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2"/>
      <c r="DT61" s="122"/>
      <c r="DU61" s="122"/>
      <c r="DV61" s="122"/>
      <c r="DW61" s="122"/>
    </row>
    <row r="62" spans="1:127" ht="15.75">
      <c r="A62" s="62"/>
      <c r="B62" s="62"/>
      <c r="C62" s="62"/>
      <c r="D62" s="62"/>
      <c r="E62" s="62"/>
      <c r="F62" s="62"/>
      <c r="G62" s="62"/>
      <c r="H62" s="62"/>
      <c r="I62" s="63" t="s">
        <v>364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106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107"/>
      <c r="BF62" s="130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2"/>
      <c r="CB62" s="130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2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2"/>
      <c r="DT62" s="122"/>
      <c r="DU62" s="122"/>
      <c r="DV62" s="122"/>
      <c r="DW62" s="122"/>
    </row>
    <row r="63" spans="1:127" ht="15.75">
      <c r="A63" s="62"/>
      <c r="B63" s="62"/>
      <c r="C63" s="62"/>
      <c r="D63" s="62"/>
      <c r="E63" s="62"/>
      <c r="F63" s="62"/>
      <c r="G63" s="62"/>
      <c r="H63" s="62"/>
      <c r="I63" s="63" t="s">
        <v>367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106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107"/>
      <c r="BF63" s="130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2"/>
      <c r="CB63" s="130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2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2"/>
      <c r="DT63" s="122"/>
      <c r="DU63" s="122"/>
      <c r="DV63" s="122"/>
      <c r="DW63" s="122"/>
    </row>
    <row r="64" spans="1:127" ht="15.75">
      <c r="A64" s="62"/>
      <c r="B64" s="62"/>
      <c r="C64" s="62"/>
      <c r="D64" s="62"/>
      <c r="E64" s="62"/>
      <c r="F64" s="62"/>
      <c r="G64" s="62"/>
      <c r="H64" s="62"/>
      <c r="I64" s="63" t="s">
        <v>368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106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107"/>
      <c r="BF64" s="130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2"/>
      <c r="CB64" s="130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2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2"/>
      <c r="DT64" s="122"/>
      <c r="DU64" s="122"/>
      <c r="DV64" s="122"/>
      <c r="DW64" s="122"/>
    </row>
    <row r="65" spans="1:127" ht="15.75">
      <c r="A65" s="62"/>
      <c r="B65" s="62"/>
      <c r="C65" s="62"/>
      <c r="D65" s="62"/>
      <c r="E65" s="62"/>
      <c r="F65" s="62"/>
      <c r="G65" s="62"/>
      <c r="H65" s="62"/>
      <c r="I65" s="63" t="s">
        <v>404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106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107"/>
      <c r="BF65" s="130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2"/>
      <c r="CB65" s="130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2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2"/>
      <c r="DT65" s="122"/>
      <c r="DU65" s="122"/>
      <c r="DV65" s="122"/>
      <c r="DW65" s="122"/>
    </row>
    <row r="66" spans="1:127" ht="15.75">
      <c r="A66" s="62" t="s">
        <v>65</v>
      </c>
      <c r="B66" s="62"/>
      <c r="C66" s="62"/>
      <c r="D66" s="62"/>
      <c r="E66" s="62"/>
      <c r="F66" s="62"/>
      <c r="G66" s="62"/>
      <c r="H66" s="62"/>
      <c r="I66" s="63" t="s">
        <v>369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106" t="s">
        <v>58</v>
      </c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107"/>
      <c r="BF66" s="130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2"/>
      <c r="CB66" s="130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2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2"/>
      <c r="DT66" s="122"/>
      <c r="DU66" s="122"/>
      <c r="DV66" s="122"/>
      <c r="DW66" s="122"/>
    </row>
    <row r="67" spans="1:127" ht="15.75">
      <c r="A67" s="62"/>
      <c r="B67" s="62"/>
      <c r="C67" s="62"/>
      <c r="D67" s="62"/>
      <c r="E67" s="62"/>
      <c r="F67" s="62"/>
      <c r="G67" s="62"/>
      <c r="H67" s="62"/>
      <c r="I67" s="63" t="s">
        <v>370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106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107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2"/>
      <c r="CB67" s="130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2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2"/>
      <c r="DT67" s="122"/>
      <c r="DU67" s="122"/>
      <c r="DV67" s="122"/>
      <c r="DW67" s="122"/>
    </row>
    <row r="68" spans="1:123" ht="15.75">
      <c r="A68" s="62"/>
      <c r="B68" s="62"/>
      <c r="C68" s="62"/>
      <c r="D68" s="62"/>
      <c r="E68" s="62"/>
      <c r="F68" s="62"/>
      <c r="G68" s="62"/>
      <c r="H68" s="62"/>
      <c r="I68" s="63" t="s">
        <v>194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106" t="s">
        <v>58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107"/>
      <c r="BF68" s="130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2"/>
      <c r="CB68" s="130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2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2"/>
    </row>
    <row r="69" spans="1:123" ht="15.75">
      <c r="A69" s="62"/>
      <c r="B69" s="62"/>
      <c r="C69" s="62"/>
      <c r="D69" s="62"/>
      <c r="E69" s="62"/>
      <c r="F69" s="62"/>
      <c r="G69" s="62"/>
      <c r="H69" s="62"/>
      <c r="I69" s="63" t="s">
        <v>195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106" t="s">
        <v>58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107"/>
      <c r="BF69" s="130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2"/>
      <c r="CB69" s="130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2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2"/>
    </row>
    <row r="70" spans="1:123" ht="15.75">
      <c r="A70" s="62"/>
      <c r="B70" s="62"/>
      <c r="C70" s="62"/>
      <c r="D70" s="62"/>
      <c r="E70" s="62"/>
      <c r="F70" s="62"/>
      <c r="G70" s="62"/>
      <c r="H70" s="62"/>
      <c r="I70" s="63" t="s">
        <v>196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106" t="s">
        <v>58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107"/>
      <c r="BF70" s="130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2"/>
      <c r="CB70" s="130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2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2"/>
    </row>
    <row r="71" spans="1:123" ht="15.75">
      <c r="A71" s="62"/>
      <c r="B71" s="62"/>
      <c r="C71" s="62"/>
      <c r="D71" s="62"/>
      <c r="E71" s="62"/>
      <c r="F71" s="62"/>
      <c r="G71" s="62"/>
      <c r="H71" s="62"/>
      <c r="I71" s="63" t="s">
        <v>197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106" t="s">
        <v>58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107"/>
      <c r="BF71" s="130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2"/>
      <c r="CB71" s="130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2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2"/>
    </row>
    <row r="72" spans="1:127" ht="15.75">
      <c r="A72" s="62" t="s">
        <v>85</v>
      </c>
      <c r="B72" s="62"/>
      <c r="C72" s="62"/>
      <c r="D72" s="62"/>
      <c r="E72" s="62"/>
      <c r="F72" s="62"/>
      <c r="G72" s="62"/>
      <c r="H72" s="62"/>
      <c r="I72" s="63" t="s">
        <v>405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106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107"/>
      <c r="BF72" s="130">
        <f>BF56</f>
        <v>6.097</v>
      </c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>
        <f>CB72</f>
        <v>3.894</v>
      </c>
      <c r="BR72" s="131"/>
      <c r="BS72" s="131"/>
      <c r="BT72" s="131"/>
      <c r="BU72" s="131"/>
      <c r="BV72" s="131"/>
      <c r="BW72" s="131"/>
      <c r="BX72" s="131"/>
      <c r="BY72" s="131"/>
      <c r="BZ72" s="131"/>
      <c r="CA72" s="132"/>
      <c r="CB72" s="130">
        <v>3.894</v>
      </c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>
        <v>3.4</v>
      </c>
      <c r="CN72" s="131"/>
      <c r="CO72" s="131"/>
      <c r="CP72" s="131"/>
      <c r="CQ72" s="131"/>
      <c r="CR72" s="131"/>
      <c r="CS72" s="131"/>
      <c r="CT72" s="131"/>
      <c r="CU72" s="131"/>
      <c r="CV72" s="131"/>
      <c r="CW72" s="132"/>
      <c r="CX72" s="131">
        <f>CM72</f>
        <v>3.4</v>
      </c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>
        <v>136.057</v>
      </c>
      <c r="DJ72" s="131"/>
      <c r="DK72" s="131"/>
      <c r="DL72" s="131"/>
      <c r="DM72" s="131"/>
      <c r="DN72" s="131"/>
      <c r="DO72" s="131"/>
      <c r="DP72" s="131"/>
      <c r="DQ72" s="131"/>
      <c r="DR72" s="131"/>
      <c r="DS72" s="132"/>
      <c r="DT72" s="33">
        <f>DT73+DT75+DT76+DT87+DT92</f>
        <v>5.317</v>
      </c>
      <c r="DU72" s="33">
        <f>DU73+DU75+DU76+DU87+DU92</f>
        <v>5.385</v>
      </c>
      <c r="DV72" s="33">
        <f>DV73+DV75+DV76+DV87+DV92</f>
        <v>5.385</v>
      </c>
      <c r="DW72" s="33">
        <f>DW73+DW75+DW76+DW87+DW92</f>
        <v>5.463</v>
      </c>
    </row>
    <row r="73" spans="1:127" ht="15.75">
      <c r="A73" s="62" t="s">
        <v>89</v>
      </c>
      <c r="B73" s="62"/>
      <c r="C73" s="62"/>
      <c r="D73" s="62"/>
      <c r="E73" s="62"/>
      <c r="F73" s="62"/>
      <c r="G73" s="62"/>
      <c r="H73" s="62"/>
      <c r="I73" s="63" t="s">
        <v>371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106" t="s">
        <v>372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107"/>
      <c r="BF73" s="130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2"/>
      <c r="CB73" s="130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2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2"/>
      <c r="DT73" s="33">
        <v>5.317</v>
      </c>
      <c r="DU73" s="33">
        <v>5.385</v>
      </c>
      <c r="DV73" s="33">
        <v>5.385</v>
      </c>
      <c r="DW73" s="33">
        <v>5.463</v>
      </c>
    </row>
    <row r="74" spans="1:123" ht="15.75">
      <c r="A74" s="62"/>
      <c r="B74" s="62"/>
      <c r="C74" s="62"/>
      <c r="D74" s="62"/>
      <c r="E74" s="62"/>
      <c r="F74" s="62"/>
      <c r="G74" s="62"/>
      <c r="H74" s="62"/>
      <c r="I74" s="63" t="s">
        <v>373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106" t="s">
        <v>372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107"/>
      <c r="BF74" s="130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2"/>
      <c r="CB74" s="130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2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2"/>
    </row>
    <row r="75" spans="1:123" ht="15.75">
      <c r="A75" s="62" t="s">
        <v>94</v>
      </c>
      <c r="B75" s="62"/>
      <c r="C75" s="62"/>
      <c r="D75" s="62"/>
      <c r="E75" s="62"/>
      <c r="F75" s="62"/>
      <c r="G75" s="62"/>
      <c r="H75" s="62"/>
      <c r="I75" s="63" t="s">
        <v>374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106" t="s">
        <v>356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107"/>
      <c r="BF75" s="130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2"/>
      <c r="CB75" s="130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2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2"/>
    </row>
    <row r="76" spans="1:127" ht="15.75">
      <c r="A76" s="62" t="s">
        <v>96</v>
      </c>
      <c r="B76" s="62"/>
      <c r="C76" s="62"/>
      <c r="D76" s="62"/>
      <c r="E76" s="62"/>
      <c r="F76" s="62"/>
      <c r="G76" s="62"/>
      <c r="H76" s="62"/>
      <c r="I76" s="63" t="s">
        <v>375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106" t="s">
        <v>376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107"/>
      <c r="BF76" s="130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2"/>
      <c r="CB76" s="130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2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2"/>
      <c r="DT76" s="122"/>
      <c r="DU76" s="122"/>
      <c r="DV76" s="122"/>
      <c r="DW76" s="122"/>
    </row>
    <row r="77" spans="1:127" ht="15.75">
      <c r="A77" s="62"/>
      <c r="B77" s="62"/>
      <c r="C77" s="62"/>
      <c r="D77" s="62"/>
      <c r="E77" s="62"/>
      <c r="F77" s="62"/>
      <c r="G77" s="62"/>
      <c r="H77" s="62"/>
      <c r="I77" s="63" t="s">
        <v>272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106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107"/>
      <c r="BF77" s="130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2"/>
      <c r="CB77" s="130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2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2"/>
      <c r="DT77" s="122"/>
      <c r="DU77" s="122"/>
      <c r="DV77" s="122"/>
      <c r="DW77" s="122"/>
    </row>
    <row r="78" spans="1:127" ht="15.75">
      <c r="A78" s="136" t="s">
        <v>377</v>
      </c>
      <c r="B78" s="136"/>
      <c r="C78" s="136"/>
      <c r="D78" s="136"/>
      <c r="E78" s="136"/>
      <c r="F78" s="136"/>
      <c r="G78" s="136"/>
      <c r="H78" s="136"/>
      <c r="I78" s="63" t="s">
        <v>378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106" t="s">
        <v>376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107"/>
      <c r="BF78" s="130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2"/>
      <c r="CB78" s="130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2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2"/>
      <c r="DT78" s="122"/>
      <c r="DU78" s="122"/>
      <c r="DV78" s="122"/>
      <c r="DW78" s="122"/>
    </row>
    <row r="79" spans="1:127" ht="15.75">
      <c r="A79" s="136"/>
      <c r="B79" s="136"/>
      <c r="C79" s="136"/>
      <c r="D79" s="136"/>
      <c r="E79" s="136"/>
      <c r="F79" s="136"/>
      <c r="G79" s="136"/>
      <c r="H79" s="136"/>
      <c r="I79" s="63" t="s">
        <v>379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106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107"/>
      <c r="BF79" s="130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2"/>
      <c r="CB79" s="130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2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2"/>
      <c r="DT79" s="122"/>
      <c r="DU79" s="122"/>
      <c r="DV79" s="122"/>
      <c r="DW79" s="122"/>
    </row>
    <row r="80" spans="1:123" ht="15.75">
      <c r="A80" s="62" t="s">
        <v>380</v>
      </c>
      <c r="B80" s="62"/>
      <c r="C80" s="62"/>
      <c r="D80" s="62"/>
      <c r="E80" s="62"/>
      <c r="F80" s="62"/>
      <c r="G80" s="62"/>
      <c r="H80" s="62"/>
      <c r="I80" s="63" t="s">
        <v>381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106" t="s">
        <v>376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107"/>
      <c r="BF80" s="130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2"/>
      <c r="CB80" s="130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2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2"/>
    </row>
    <row r="81" spans="1:123" ht="15.75" customHeight="1">
      <c r="A81" s="62"/>
      <c r="B81" s="62"/>
      <c r="C81" s="62"/>
      <c r="D81" s="62"/>
      <c r="E81" s="62"/>
      <c r="F81" s="62"/>
      <c r="G81" s="62"/>
      <c r="H81" s="62"/>
      <c r="I81" s="137" t="s">
        <v>397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06" t="s">
        <v>376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107"/>
      <c r="BF81" s="130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2"/>
      <c r="CB81" s="130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2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2"/>
    </row>
    <row r="82" spans="1:123" ht="15.75" customHeight="1">
      <c r="A82" s="62"/>
      <c r="B82" s="62"/>
      <c r="C82" s="62"/>
      <c r="D82" s="62"/>
      <c r="E82" s="62"/>
      <c r="F82" s="62"/>
      <c r="G82" s="62"/>
      <c r="H82" s="62"/>
      <c r="I82" s="137" t="s">
        <v>399</v>
      </c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06" t="s">
        <v>376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107"/>
      <c r="BF82" s="130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2"/>
      <c r="CB82" s="130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2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2"/>
    </row>
    <row r="83" spans="1:123" ht="15.75" customHeight="1">
      <c r="A83" s="62"/>
      <c r="B83" s="62"/>
      <c r="C83" s="62"/>
      <c r="D83" s="62"/>
      <c r="E83" s="62"/>
      <c r="F83" s="62"/>
      <c r="G83" s="62"/>
      <c r="H83" s="62"/>
      <c r="I83" s="137" t="s">
        <v>398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06" t="s">
        <v>376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107"/>
      <c r="BF83" s="130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2"/>
      <c r="CB83" s="130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2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2"/>
    </row>
    <row r="84" spans="1:123" ht="15.75" customHeight="1">
      <c r="A84" s="62"/>
      <c r="B84" s="62"/>
      <c r="C84" s="62"/>
      <c r="D84" s="62"/>
      <c r="E84" s="62"/>
      <c r="F84" s="62"/>
      <c r="G84" s="62"/>
      <c r="H84" s="62"/>
      <c r="I84" s="137" t="s">
        <v>400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06" t="s">
        <v>376</v>
      </c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107"/>
      <c r="BF84" s="130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2"/>
      <c r="CB84" s="130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2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2"/>
    </row>
    <row r="85" spans="1:127" ht="15.75">
      <c r="A85" s="62" t="s">
        <v>382</v>
      </c>
      <c r="B85" s="62"/>
      <c r="C85" s="62"/>
      <c r="D85" s="62"/>
      <c r="E85" s="62"/>
      <c r="F85" s="62"/>
      <c r="G85" s="62"/>
      <c r="H85" s="62"/>
      <c r="I85" s="63" t="s">
        <v>383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106" t="s">
        <v>376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107"/>
      <c r="BF85" s="130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2"/>
      <c r="CB85" s="130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2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2"/>
      <c r="DT85" s="122"/>
      <c r="DU85" s="122"/>
      <c r="DV85" s="122"/>
      <c r="DW85" s="122"/>
    </row>
    <row r="86" spans="1:127" ht="15.75">
      <c r="A86" s="62"/>
      <c r="B86" s="62"/>
      <c r="C86" s="62"/>
      <c r="D86" s="62"/>
      <c r="E86" s="62"/>
      <c r="F86" s="62"/>
      <c r="G86" s="62"/>
      <c r="H86" s="62"/>
      <c r="I86" s="63" t="s">
        <v>384</v>
      </c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106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107"/>
      <c r="BF86" s="130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2"/>
      <c r="CB86" s="130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2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2"/>
      <c r="DT86" s="122"/>
      <c r="DU86" s="122"/>
      <c r="DV86" s="122"/>
      <c r="DW86" s="122"/>
    </row>
    <row r="87" spans="1:127" ht="15.75">
      <c r="A87" s="62" t="s">
        <v>99</v>
      </c>
      <c r="B87" s="62"/>
      <c r="C87" s="62"/>
      <c r="D87" s="62"/>
      <c r="E87" s="62"/>
      <c r="F87" s="62"/>
      <c r="G87" s="62"/>
      <c r="H87" s="62"/>
      <c r="I87" s="63" t="s">
        <v>385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106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107"/>
      <c r="BF87" s="130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2"/>
      <c r="CB87" s="130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2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2"/>
      <c r="DT87" s="122"/>
      <c r="DU87" s="122"/>
      <c r="DV87" s="122"/>
      <c r="DW87" s="122"/>
    </row>
    <row r="88" spans="1:127" ht="15.75">
      <c r="A88" s="62"/>
      <c r="B88" s="62"/>
      <c r="C88" s="62"/>
      <c r="D88" s="62"/>
      <c r="E88" s="62"/>
      <c r="F88" s="62"/>
      <c r="G88" s="62"/>
      <c r="H88" s="62"/>
      <c r="I88" s="63" t="s">
        <v>386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106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107"/>
      <c r="BF88" s="130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2"/>
      <c r="CB88" s="130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2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2"/>
      <c r="DT88" s="122"/>
      <c r="DU88" s="122"/>
      <c r="DV88" s="122"/>
      <c r="DW88" s="122"/>
    </row>
    <row r="89" spans="1:127" ht="15.75">
      <c r="A89" s="62" t="s">
        <v>102</v>
      </c>
      <c r="B89" s="62"/>
      <c r="C89" s="62"/>
      <c r="D89" s="62"/>
      <c r="E89" s="62"/>
      <c r="F89" s="62"/>
      <c r="G89" s="62"/>
      <c r="H89" s="62"/>
      <c r="I89" s="63" t="s">
        <v>387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106" t="s">
        <v>389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107"/>
      <c r="BF89" s="130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2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2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2"/>
      <c r="DT89" s="122"/>
      <c r="DU89" s="122"/>
      <c r="DV89" s="122"/>
      <c r="DW89" s="122"/>
    </row>
    <row r="90" spans="1:127" ht="15.75">
      <c r="A90" s="62"/>
      <c r="B90" s="62"/>
      <c r="C90" s="62"/>
      <c r="D90" s="62"/>
      <c r="E90" s="62"/>
      <c r="F90" s="62"/>
      <c r="G90" s="62"/>
      <c r="H90" s="62"/>
      <c r="I90" s="63" t="s">
        <v>388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106" t="s">
        <v>390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107"/>
      <c r="BF90" s="130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2"/>
      <c r="CB90" s="130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2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2"/>
      <c r="DT90" s="122"/>
      <c r="DU90" s="122"/>
      <c r="DV90" s="122"/>
      <c r="DW90" s="122"/>
    </row>
    <row r="91" spans="1:123" ht="15.75">
      <c r="A91" s="62" t="s">
        <v>391</v>
      </c>
      <c r="B91" s="62"/>
      <c r="C91" s="62"/>
      <c r="D91" s="62"/>
      <c r="E91" s="62"/>
      <c r="F91" s="62"/>
      <c r="G91" s="62"/>
      <c r="H91" s="62"/>
      <c r="I91" s="63" t="s">
        <v>392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106" t="s">
        <v>376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107"/>
      <c r="BF91" s="130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2"/>
      <c r="CB91" s="130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2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2"/>
    </row>
    <row r="92" spans="1:127" ht="15.75">
      <c r="A92" s="62" t="s">
        <v>393</v>
      </c>
      <c r="B92" s="62"/>
      <c r="C92" s="62"/>
      <c r="D92" s="62"/>
      <c r="E92" s="62"/>
      <c r="F92" s="62"/>
      <c r="G92" s="62"/>
      <c r="H92" s="62"/>
      <c r="I92" s="63" t="s">
        <v>394</v>
      </c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106" t="s">
        <v>395</v>
      </c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107"/>
      <c r="BF92" s="130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2"/>
      <c r="CB92" s="130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2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2"/>
      <c r="DT92" s="122"/>
      <c r="DU92" s="122"/>
      <c r="DV92" s="122"/>
      <c r="DW92" s="122"/>
    </row>
    <row r="93" spans="1:127" ht="15.75">
      <c r="A93" s="62"/>
      <c r="B93" s="62"/>
      <c r="C93" s="62"/>
      <c r="D93" s="62"/>
      <c r="E93" s="62"/>
      <c r="F93" s="62"/>
      <c r="G93" s="62"/>
      <c r="H93" s="62"/>
      <c r="I93" s="63" t="s">
        <v>91</v>
      </c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106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107"/>
      <c r="BF93" s="130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2"/>
      <c r="CB93" s="130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2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2"/>
      <c r="DT93" s="122"/>
      <c r="DU93" s="122"/>
      <c r="DV93" s="122"/>
      <c r="DW93" s="122"/>
    </row>
    <row r="94" spans="1:123" ht="15.75">
      <c r="A94" s="62"/>
      <c r="B94" s="62"/>
      <c r="C94" s="62"/>
      <c r="D94" s="62"/>
      <c r="E94" s="62"/>
      <c r="F94" s="62"/>
      <c r="G94" s="62"/>
      <c r="H94" s="62"/>
      <c r="I94" s="63" t="s">
        <v>396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106" t="s">
        <v>395</v>
      </c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107"/>
      <c r="BF94" s="130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2"/>
      <c r="CB94" s="130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2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2"/>
    </row>
    <row r="95" spans="1:123" ht="15.75">
      <c r="A95" s="119"/>
      <c r="B95" s="119"/>
      <c r="C95" s="119"/>
      <c r="D95" s="119"/>
      <c r="E95" s="119"/>
      <c r="F95" s="119"/>
      <c r="G95" s="119"/>
      <c r="H95" s="119"/>
      <c r="I95" s="120" t="s">
        <v>384</v>
      </c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7" t="s">
        <v>395</v>
      </c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2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40"/>
      <c r="CB95" s="138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40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40"/>
    </row>
    <row r="111" spans="1:18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="10" customFormat="1" ht="11.25">
      <c r="A112" s="10" t="s">
        <v>318</v>
      </c>
    </row>
  </sheetData>
  <sheetProtection/>
  <mergeCells count="468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BF19:BP31"/>
    <mergeCell ref="I28:AO28"/>
    <mergeCell ref="I40:AO40"/>
    <mergeCell ref="I37:AO37"/>
    <mergeCell ref="I38:AO38"/>
    <mergeCell ref="AP19:BE31"/>
    <mergeCell ref="I33:AO33"/>
    <mergeCell ref="I31:AO31"/>
    <mergeCell ref="I30:AO30"/>
    <mergeCell ref="I29:AO29"/>
    <mergeCell ref="CM32:CW45"/>
    <mergeCell ref="BF49:BP49"/>
    <mergeCell ref="BQ49:CA49"/>
    <mergeCell ref="CB49:CL49"/>
    <mergeCell ref="CM46:CW47"/>
    <mergeCell ref="CM49:CW49"/>
    <mergeCell ref="BF46:BP47"/>
    <mergeCell ref="BF32:BP45"/>
    <mergeCell ref="BQ32:CA45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I72:AO72"/>
    <mergeCell ref="AP72:BE72"/>
    <mergeCell ref="A70:H70"/>
    <mergeCell ref="AP70:BE70"/>
    <mergeCell ref="BF70:BP70"/>
    <mergeCell ref="BQ70:CA70"/>
    <mergeCell ref="CB70:CL70"/>
    <mergeCell ref="A61:H65"/>
    <mergeCell ref="A66:H67"/>
    <mergeCell ref="AP66:BE67"/>
    <mergeCell ref="I66:AO66"/>
    <mergeCell ref="I67:AO67"/>
    <mergeCell ref="CX70:DH70"/>
    <mergeCell ref="CX72:DH72"/>
    <mergeCell ref="CX71:DH71"/>
    <mergeCell ref="CX57:DH60"/>
    <mergeCell ref="CM69:CW69"/>
    <mergeCell ref="CM66:CW67"/>
    <mergeCell ref="CM57:CW60"/>
    <mergeCell ref="CB57:CL60"/>
    <mergeCell ref="I64:AO64"/>
    <mergeCell ref="I60:AO60"/>
    <mergeCell ref="CM61:CW65"/>
    <mergeCell ref="I57:AO57"/>
    <mergeCell ref="I65:AO65"/>
    <mergeCell ref="I61:AO61"/>
    <mergeCell ref="I59:AO59"/>
    <mergeCell ref="BF57:BP60"/>
    <mergeCell ref="BQ57:CA60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BF53:BP55"/>
    <mergeCell ref="BQ53:CA5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X73:DH73"/>
    <mergeCell ref="CM70:CW7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DI48:DS48"/>
    <mergeCell ref="CB14:CL14"/>
    <mergeCell ref="CM14:CW14"/>
    <mergeCell ref="CB48:CL48"/>
    <mergeCell ref="CM48:CW48"/>
    <mergeCell ref="CX14:DH14"/>
    <mergeCell ref="DI15:DS16"/>
    <mergeCell ref="DI17:DS18"/>
    <mergeCell ref="CX15:DH16"/>
    <mergeCell ref="CB32:CL45"/>
    <mergeCell ref="AP14:BE14"/>
    <mergeCell ref="BQ52:CA52"/>
    <mergeCell ref="AP15:BE16"/>
    <mergeCell ref="BF15:BP16"/>
    <mergeCell ref="BQ15:CA16"/>
    <mergeCell ref="A52:H52"/>
    <mergeCell ref="AP52:BE52"/>
    <mergeCell ref="I39:AO39"/>
    <mergeCell ref="A32:H45"/>
    <mergeCell ref="AP32:BE45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DI74:DS74"/>
    <mergeCell ref="CX75:DH75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48:AO48"/>
    <mergeCell ref="AP56:BE56"/>
    <mergeCell ref="I52:AO52"/>
    <mergeCell ref="I53:AO53"/>
    <mergeCell ref="CB61:CL65"/>
    <mergeCell ref="BQ61:CA65"/>
    <mergeCell ref="BF66:BP67"/>
    <mergeCell ref="BQ66:CA67"/>
    <mergeCell ref="AP49:BE49"/>
    <mergeCell ref="I54:AO54"/>
    <mergeCell ref="A53:H55"/>
    <mergeCell ref="AP53:BE55"/>
    <mergeCell ref="I46:AO46"/>
    <mergeCell ref="I47:AO47"/>
    <mergeCell ref="AP46:BE47"/>
    <mergeCell ref="I58:AO58"/>
    <mergeCell ref="A56:H56"/>
    <mergeCell ref="I56:AO56"/>
    <mergeCell ref="A48:H48"/>
    <mergeCell ref="A46:H47"/>
    <mergeCell ref="I49:AO49"/>
    <mergeCell ref="I50:AO50"/>
    <mergeCell ref="A49:H49"/>
    <mergeCell ref="I55:AO55"/>
    <mergeCell ref="I45:AO45"/>
    <mergeCell ref="I41:AO41"/>
    <mergeCell ref="I42:AO42"/>
    <mergeCell ref="I43:AO43"/>
    <mergeCell ref="I26:AO26"/>
    <mergeCell ref="I25:AO25"/>
    <mergeCell ref="I35:AO35"/>
    <mergeCell ref="I36:AO36"/>
    <mergeCell ref="I34:AO34"/>
    <mergeCell ref="I32:AO32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4:H14"/>
    <mergeCell ref="DV15:DV16"/>
    <mergeCell ref="DW15:DW16"/>
    <mergeCell ref="I19:AO19"/>
    <mergeCell ref="I14:AO14"/>
    <mergeCell ref="I15:AO15"/>
    <mergeCell ref="I16:AO16"/>
    <mergeCell ref="I17:AO17"/>
    <mergeCell ref="DI14:DS14"/>
    <mergeCell ref="BF14:BP14"/>
    <mergeCell ref="BQ14:CA14"/>
    <mergeCell ref="A7:DS7"/>
    <mergeCell ref="A10:H10"/>
    <mergeCell ref="I10:AO10"/>
    <mergeCell ref="AP10:BE10"/>
    <mergeCell ref="DV10:DW12"/>
    <mergeCell ref="AP12:BE12"/>
    <mergeCell ref="A11:H11"/>
    <mergeCell ref="I11:AO11"/>
    <mergeCell ref="AP11:BE11"/>
    <mergeCell ref="A12:H12"/>
    <mergeCell ref="I12:AO12"/>
    <mergeCell ref="BF10:CA12"/>
    <mergeCell ref="CB10:CW12"/>
    <mergeCell ref="CX10:DS12"/>
    <mergeCell ref="DT10:DU12"/>
    <mergeCell ref="DT17:DT18"/>
    <mergeCell ref="DU17:DU18"/>
    <mergeCell ref="DT15:DT16"/>
    <mergeCell ref="DU15:DU16"/>
    <mergeCell ref="AP13:BE13"/>
    <mergeCell ref="DV17:DV18"/>
    <mergeCell ref="DW17:DW18"/>
    <mergeCell ref="DT19:DT31"/>
    <mergeCell ref="DU19:DU31"/>
    <mergeCell ref="DV19:DV31"/>
    <mergeCell ref="DW19:DW31"/>
    <mergeCell ref="DT32:DT45"/>
    <mergeCell ref="DU32:DU45"/>
    <mergeCell ref="DV32:DV45"/>
    <mergeCell ref="DW32:DW45"/>
    <mergeCell ref="DT46:DT47"/>
    <mergeCell ref="DU46:DU47"/>
    <mergeCell ref="DV46:DV47"/>
    <mergeCell ref="DW46:DW47"/>
    <mergeCell ref="DT50:DT51"/>
    <mergeCell ref="DU50:DU51"/>
    <mergeCell ref="DV50:DV51"/>
    <mergeCell ref="DW50:DW51"/>
    <mergeCell ref="DT53:DT55"/>
    <mergeCell ref="DU53:DU55"/>
    <mergeCell ref="DV53:DV55"/>
    <mergeCell ref="DW53:DW55"/>
    <mergeCell ref="DT57:DT60"/>
    <mergeCell ref="DU57:DU60"/>
    <mergeCell ref="DV57:DV60"/>
    <mergeCell ref="DW57:DW60"/>
    <mergeCell ref="DT61:DT65"/>
    <mergeCell ref="DU61:DU65"/>
    <mergeCell ref="DV61:DV65"/>
    <mergeCell ref="DW61:DW65"/>
    <mergeCell ref="DW85:DW86"/>
    <mergeCell ref="DT66:DT67"/>
    <mergeCell ref="DU66:DU67"/>
    <mergeCell ref="DV66:DV67"/>
    <mergeCell ref="DW66:DW67"/>
    <mergeCell ref="DT76:DT77"/>
    <mergeCell ref="DU76:DU77"/>
    <mergeCell ref="DV76:DV77"/>
    <mergeCell ref="DW76:DW77"/>
    <mergeCell ref="DU89:DU90"/>
    <mergeCell ref="DV89:DV90"/>
    <mergeCell ref="DW89:DW90"/>
    <mergeCell ref="DT78:DT79"/>
    <mergeCell ref="DU78:DU79"/>
    <mergeCell ref="DV78:DV79"/>
    <mergeCell ref="DW78:DW79"/>
    <mergeCell ref="DT85:DT86"/>
    <mergeCell ref="DU85:DU86"/>
    <mergeCell ref="DV85:DV86"/>
    <mergeCell ref="DZ52:EI52"/>
    <mergeCell ref="DT92:DT93"/>
    <mergeCell ref="DU92:DU93"/>
    <mergeCell ref="DV92:DV93"/>
    <mergeCell ref="DW92:DW93"/>
    <mergeCell ref="DT87:DT88"/>
    <mergeCell ref="DU87:DU88"/>
    <mergeCell ref="DV87:DV88"/>
    <mergeCell ref="DW87:DW88"/>
    <mergeCell ref="DT89:DT9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Лучкина Татьяна Игоревна</cp:lastModifiedBy>
  <cp:lastPrinted>2018-04-26T13:40:17Z</cp:lastPrinted>
  <dcterms:created xsi:type="dcterms:W3CDTF">2004-09-19T06:34:55Z</dcterms:created>
  <dcterms:modified xsi:type="dcterms:W3CDTF">2018-06-07T10:17:54Z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